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на портал для размещения\"/>
    </mc:Choice>
  </mc:AlternateContent>
  <bookViews>
    <workbookView xWindow="0" yWindow="0" windowWidth="28800" windowHeight="11100"/>
  </bookViews>
  <sheets>
    <sheet name="Сведения о внесенных изменениях" sheetId="1" r:id="rId1"/>
  </sheets>
  <definedNames>
    <definedName name="Z_0C9F33EF_B07C_4B83_95C8_03209A11FF27_.wvu.PrintArea" localSheetId="0" hidden="1">'Сведения о внесенных изменениях'!$A$1:$K$121</definedName>
    <definedName name="Z_0C9F33EF_B07C_4B83_95C8_03209A11FF27_.wvu.PrintTitles" localSheetId="0" hidden="1">'Сведения о внесенных изменениях'!$3:$5</definedName>
    <definedName name="Z_2CB1DD55_51F8_4F3D_8AFF_4246AA9B75BA_.wvu.PrintArea" localSheetId="0" hidden="1">'Сведения о внесенных изменениях'!$A$1:$K$120</definedName>
    <definedName name="Z_2CB1DD55_51F8_4F3D_8AFF_4246AA9B75BA_.wvu.PrintTitles" localSheetId="0" hidden="1">'Сведения о внесенных изменениях'!$3:$5</definedName>
    <definedName name="Z_50B7E7B7_8494_44F2_BD0C_CCED84D93D32_.wvu.PrintArea" localSheetId="0" hidden="1">'Сведения о внесенных изменениях'!$A$1:$K$122</definedName>
    <definedName name="Z_50B7E7B7_8494_44F2_BD0C_CCED84D93D32_.wvu.PrintTitles" localSheetId="0" hidden="1">'Сведения о внесенных изменениях'!$3:$5</definedName>
    <definedName name="Z_50B7E7B7_8494_44F2_BD0C_CCED84D93D32_.wvu.Rows" localSheetId="0" hidden="1">'Сведения о внесенных изменениях'!#REF!</definedName>
    <definedName name="Z_676E128E_8DDF_4C49_8F96_E9C34A002CCC_.wvu.PrintArea" localSheetId="0" hidden="1">'Сведения о внесенных изменениях'!$A$1:$K$121</definedName>
    <definedName name="Z_676E128E_8DDF_4C49_8F96_E9C34A002CCC_.wvu.PrintTitles" localSheetId="0" hidden="1">'Сведения о внесенных изменениях'!$3:$5</definedName>
    <definedName name="Z_8E2AAEB1_D37F_4E7F_A006_9241D5BDCCFB_.wvu.PrintArea" localSheetId="0" hidden="1">'Сведения о внесенных изменениях'!$A$1:$K$121</definedName>
    <definedName name="Z_8E2AAEB1_D37F_4E7F_A006_9241D5BDCCFB_.wvu.PrintTitles" localSheetId="0" hidden="1">'Сведения о внесенных изменениях'!$3:$5</definedName>
    <definedName name="Z_9527C26E_DD64_46FD_8F16_E66E599490B1_.wvu.PrintArea" localSheetId="0" hidden="1">'Сведения о внесенных изменениях'!$A$1:$K$121</definedName>
    <definedName name="Z_9527C26E_DD64_46FD_8F16_E66E599490B1_.wvu.PrintTitles" localSheetId="0" hidden="1">'Сведения о внесенных изменениях'!$3:$5</definedName>
    <definedName name="Z_9E2FE053_30F2_4C2A_A7C1_B2F0888000A9_.wvu.PrintArea" localSheetId="0" hidden="1">'Сведения о внесенных изменениях'!$A$1:$K$121</definedName>
    <definedName name="Z_9E2FE053_30F2_4C2A_A7C1_B2F0888000A9_.wvu.PrintTitles" localSheetId="0" hidden="1">'Сведения о внесенных изменениях'!$3:$5</definedName>
    <definedName name="_xlnm.Print_Titles" localSheetId="0">'Сведения о внесенных изменениях'!$3:$5</definedName>
    <definedName name="_xlnm.Print_Area" localSheetId="0">'Сведения о внесенных изменениях'!$A$1:$K$122</definedName>
  </definedNames>
  <calcPr calcId="162913"/>
  <customWorkbookViews>
    <customWorkbookView name="Фаткуллина Альфия Анваровна - Личное представление" guid="{50B7E7B7-8494-44F2-BD0C-CCED84D93D32}" mergeInterval="0" personalView="1" maximized="1" xWindow="-8" yWindow="-8" windowWidth="1616" windowHeight="876" activeSheetId="1"/>
    <customWorkbookView name="Евсеева Анна Михайловна - Личное представление" guid="{676E128E-8DDF-4C49-8F96-E9C34A002CCC}" mergeInterval="0" personalView="1" maximized="1" xWindow="-8" yWindow="-8" windowWidth="1296" windowHeight="979" activeSheetId="1"/>
    <customWorkbookView name="Сайгушкина Татьяна Анатольевна - Личное представление" guid="{0C9F33EF-B07C-4B83-95C8-03209A11FF27}" mergeInterval="0" personalView="1" maximized="1" windowWidth="1276" windowHeight="779" activeSheetId="1"/>
    <customWorkbookView name="Минакова Оксана Сергеевна - Личное представление" guid="{9527C26E-DD64-46FD-8F16-E66E599490B1}" mergeInterval="0" personalView="1" maximized="1" xWindow="-8" yWindow="-8" windowWidth="1296" windowHeight="1000" activeSheetId="1"/>
    <customWorkbookView name="Фаткулина Альфия Анваровна - Личное представление" guid="{9E2FE053-30F2-4C2A-A7C1-B2F0888000A9}" mergeInterval="0" personalView="1" maximized="1" xWindow="-8" yWindow="-8" windowWidth="1616" windowHeight="876" activeSheetId="1"/>
    <customWorkbookView name="Губарь Альбина Маратовна - Личное представление" guid="{8E2AAEB1-D37F-4E7F-A006-9241D5BDCCFB}" mergeInterval="0" personalView="1" maximized="1" xWindow="-8" yWindow="-8" windowWidth="1296" windowHeight="1000" activeSheetId="1"/>
    <customWorkbookView name="Рудакова Ирина Ивановна - Личное представление" guid="{2CB1DD55-51F8-4F3D-8AFF-4246AA9B75BA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E7" i="1" l="1"/>
  <c r="K65" i="1"/>
  <c r="J64" i="1"/>
  <c r="I64" i="1"/>
  <c r="H64" i="1"/>
  <c r="G64" i="1"/>
  <c r="F64" i="1"/>
  <c r="K63" i="1"/>
  <c r="J62" i="1"/>
  <c r="I62" i="1"/>
  <c r="H62" i="1"/>
  <c r="G62" i="1"/>
  <c r="F62" i="1"/>
  <c r="E62" i="1"/>
  <c r="K61" i="1"/>
  <c r="J60" i="1"/>
  <c r="I60" i="1"/>
  <c r="K59" i="1"/>
  <c r="J58" i="1"/>
  <c r="I58" i="1"/>
  <c r="H58" i="1"/>
  <c r="G58" i="1"/>
  <c r="F58" i="1"/>
  <c r="E58" i="1"/>
  <c r="K57" i="1"/>
  <c r="K56" i="1"/>
  <c r="K55" i="1"/>
  <c r="K54" i="1"/>
  <c r="J53" i="1"/>
  <c r="I53" i="1"/>
  <c r="H53" i="1"/>
  <c r="G53" i="1"/>
  <c r="F53" i="1"/>
  <c r="F52" i="1" s="1"/>
  <c r="E53" i="1"/>
  <c r="E52" i="1" s="1"/>
  <c r="K51" i="1"/>
  <c r="K50" i="1"/>
  <c r="J49" i="1"/>
  <c r="I49" i="1"/>
  <c r="H49" i="1"/>
  <c r="G49" i="1"/>
  <c r="F49" i="1"/>
  <c r="E49" i="1"/>
  <c r="K48" i="1"/>
  <c r="K47" i="1"/>
  <c r="K46" i="1"/>
  <c r="K45" i="1"/>
  <c r="K44" i="1"/>
  <c r="K43" i="1"/>
  <c r="J42" i="1"/>
  <c r="I42" i="1"/>
  <c r="H42" i="1"/>
  <c r="G42" i="1"/>
  <c r="F42" i="1"/>
  <c r="E42" i="1"/>
  <c r="K41" i="1"/>
  <c r="K40" i="1"/>
  <c r="K39" i="1"/>
  <c r="K38" i="1"/>
  <c r="K37" i="1"/>
  <c r="J36" i="1"/>
  <c r="I36" i="1"/>
  <c r="H36" i="1"/>
  <c r="G36" i="1"/>
  <c r="F36" i="1"/>
  <c r="E36" i="1"/>
  <c r="K35" i="1"/>
  <c r="K34" i="1"/>
  <c r="J33" i="1"/>
  <c r="I33" i="1"/>
  <c r="H33" i="1"/>
  <c r="G33" i="1"/>
  <c r="F33" i="1"/>
  <c r="E33" i="1"/>
  <c r="K32" i="1"/>
  <c r="J31" i="1"/>
  <c r="I31" i="1"/>
  <c r="H31" i="1"/>
  <c r="G31" i="1"/>
  <c r="F31" i="1"/>
  <c r="E31" i="1"/>
  <c r="K30" i="1"/>
  <c r="K29" i="1"/>
  <c r="K28" i="1"/>
  <c r="K27" i="1"/>
  <c r="K26" i="1"/>
  <c r="K25" i="1"/>
  <c r="J24" i="1"/>
  <c r="I24" i="1"/>
  <c r="H24" i="1"/>
  <c r="G24" i="1"/>
  <c r="F24" i="1"/>
  <c r="E24" i="1"/>
  <c r="K23" i="1"/>
  <c r="K22" i="1"/>
  <c r="J21" i="1"/>
  <c r="I21" i="1"/>
  <c r="H21" i="1"/>
  <c r="G21" i="1"/>
  <c r="F21" i="1"/>
  <c r="E21" i="1"/>
  <c r="K20" i="1"/>
  <c r="K19" i="1"/>
  <c r="K18" i="1"/>
  <c r="J17" i="1"/>
  <c r="I17" i="1"/>
  <c r="H17" i="1"/>
  <c r="G17" i="1"/>
  <c r="F17" i="1"/>
  <c r="E17" i="1"/>
  <c r="K16" i="1"/>
  <c r="K15" i="1"/>
  <c r="K14" i="1"/>
  <c r="K13" i="1"/>
  <c r="J12" i="1"/>
  <c r="I12" i="1"/>
  <c r="H12" i="1"/>
  <c r="G12" i="1"/>
  <c r="F12" i="1"/>
  <c r="E12" i="1"/>
  <c r="K11" i="1"/>
  <c r="J10" i="1"/>
  <c r="I10" i="1"/>
  <c r="H10" i="1"/>
  <c r="G10" i="1"/>
  <c r="F10" i="1"/>
  <c r="E10" i="1"/>
  <c r="K9" i="1"/>
  <c r="J8" i="1"/>
  <c r="I8" i="1"/>
  <c r="H8" i="1"/>
  <c r="G8" i="1"/>
  <c r="F8" i="1"/>
  <c r="E8" i="1"/>
  <c r="K53" i="1" l="1"/>
  <c r="K60" i="1"/>
  <c r="J52" i="1"/>
  <c r="K17" i="1"/>
  <c r="K33" i="1"/>
  <c r="K36" i="1"/>
  <c r="K24" i="1"/>
  <c r="K31" i="1"/>
  <c r="K49" i="1"/>
  <c r="I52" i="1"/>
  <c r="K8" i="1"/>
  <c r="K12" i="1"/>
  <c r="F7" i="1"/>
  <c r="F6" i="1" s="1"/>
  <c r="J7" i="1"/>
  <c r="J6" i="1" s="1"/>
  <c r="K58" i="1"/>
  <c r="H52" i="1"/>
  <c r="K64" i="1"/>
  <c r="I7" i="1"/>
  <c r="I6" i="1" s="1"/>
  <c r="G7" i="1"/>
  <c r="H7" i="1"/>
  <c r="H6" i="1" s="1"/>
  <c r="K10" i="1"/>
  <c r="K21" i="1"/>
  <c r="K42" i="1"/>
  <c r="K62" i="1"/>
  <c r="G52" i="1"/>
  <c r="G6" i="1" s="1"/>
  <c r="K52" i="1" l="1"/>
  <c r="E6" i="1"/>
  <c r="K6" i="1" s="1"/>
  <c r="K7" i="1"/>
  <c r="F121" i="1" l="1"/>
  <c r="G121" i="1"/>
  <c r="H121" i="1"/>
  <c r="I121" i="1"/>
  <c r="J121" i="1"/>
  <c r="F119" i="1"/>
  <c r="G119" i="1"/>
  <c r="H119" i="1"/>
  <c r="I119" i="1"/>
  <c r="J119" i="1"/>
  <c r="F114" i="1"/>
  <c r="G114" i="1"/>
  <c r="H114" i="1"/>
  <c r="I114" i="1"/>
  <c r="J114" i="1"/>
  <c r="F109" i="1"/>
  <c r="G109" i="1"/>
  <c r="H109" i="1"/>
  <c r="I109" i="1"/>
  <c r="J109" i="1"/>
  <c r="F107" i="1"/>
  <c r="G107" i="1"/>
  <c r="H107" i="1"/>
  <c r="I107" i="1"/>
  <c r="J107" i="1"/>
  <c r="F104" i="1"/>
  <c r="G104" i="1"/>
  <c r="H104" i="1"/>
  <c r="I104" i="1"/>
  <c r="J104" i="1"/>
  <c r="F98" i="1"/>
  <c r="G98" i="1"/>
  <c r="H98" i="1"/>
  <c r="I98" i="1"/>
  <c r="J98" i="1"/>
  <c r="F95" i="1"/>
  <c r="G95" i="1"/>
  <c r="H95" i="1"/>
  <c r="I95" i="1"/>
  <c r="J95" i="1"/>
  <c r="F90" i="1"/>
  <c r="G90" i="1"/>
  <c r="H90" i="1"/>
  <c r="I90" i="1"/>
  <c r="J90" i="1"/>
  <c r="F81" i="1"/>
  <c r="G81" i="1"/>
  <c r="H81" i="1"/>
  <c r="I81" i="1"/>
  <c r="J81" i="1"/>
  <c r="F76" i="1"/>
  <c r="G76" i="1"/>
  <c r="H76" i="1"/>
  <c r="I76" i="1"/>
  <c r="J76" i="1"/>
  <c r="F67" i="1"/>
  <c r="G67" i="1"/>
  <c r="H67" i="1"/>
  <c r="I67" i="1"/>
  <c r="J67" i="1"/>
  <c r="I66" i="1" l="1"/>
  <c r="H66" i="1"/>
  <c r="G66" i="1"/>
  <c r="F66" i="1"/>
  <c r="J66" i="1"/>
  <c r="K71" i="1"/>
  <c r="K122" i="1"/>
  <c r="K121" i="1" s="1"/>
  <c r="K120" i="1"/>
  <c r="K119" i="1" s="1"/>
  <c r="K118" i="1"/>
  <c r="K117" i="1"/>
  <c r="K116" i="1"/>
  <c r="K113" i="1"/>
  <c r="K112" i="1"/>
  <c r="K111" i="1"/>
  <c r="K110" i="1"/>
  <c r="K108" i="1"/>
  <c r="K107" i="1" s="1"/>
  <c r="K106" i="1"/>
  <c r="K103" i="1"/>
  <c r="K102" i="1"/>
  <c r="K101" i="1"/>
  <c r="K100" i="1"/>
  <c r="K99" i="1"/>
  <c r="K97" i="1"/>
  <c r="K96" i="1"/>
  <c r="K94" i="1"/>
  <c r="K93" i="1"/>
  <c r="K92" i="1"/>
  <c r="K89" i="1"/>
  <c r="K88" i="1"/>
  <c r="K87" i="1"/>
  <c r="K86" i="1"/>
  <c r="K85" i="1"/>
  <c r="K84" i="1"/>
  <c r="K83" i="1"/>
  <c r="K82" i="1"/>
  <c r="K80" i="1"/>
  <c r="K79" i="1"/>
  <c r="K78" i="1"/>
  <c r="K77" i="1"/>
  <c r="K69" i="1"/>
  <c r="K70" i="1"/>
  <c r="K72" i="1"/>
  <c r="K73" i="1"/>
  <c r="K74" i="1"/>
  <c r="K75" i="1"/>
  <c r="K68" i="1"/>
  <c r="K81" i="1" l="1"/>
  <c r="K109" i="1"/>
  <c r="K76" i="1"/>
  <c r="K67" i="1"/>
  <c r="K98" i="1"/>
  <c r="K95" i="1"/>
  <c r="K91" i="1"/>
  <c r="K90" i="1" s="1"/>
  <c r="K115" i="1"/>
  <c r="K114" i="1" s="1"/>
  <c r="K105" i="1"/>
  <c r="K104" i="1" s="1"/>
  <c r="K66" i="1" l="1"/>
  <c r="E121" i="1" l="1"/>
  <c r="E119" i="1"/>
  <c r="E114" i="1"/>
  <c r="E109" i="1"/>
  <c r="E107" i="1"/>
  <c r="E104" i="1"/>
  <c r="E98" i="1"/>
  <c r="E95" i="1"/>
  <c r="E90" i="1"/>
  <c r="E81" i="1"/>
  <c r="E76" i="1"/>
  <c r="E67" i="1"/>
  <c r="E66" i="1" l="1"/>
</calcChain>
</file>

<file path=xl/sharedStrings.xml><?xml version="1.0" encoding="utf-8"?>
<sst xmlns="http://schemas.openxmlformats.org/spreadsheetml/2006/main" count="424" uniqueCount="281">
  <si>
    <t>Раздел</t>
  </si>
  <si>
    <t>Подраздел</t>
  </si>
  <si>
    <t>№ п/п</t>
  </si>
  <si>
    <t>Наименование</t>
  </si>
  <si>
    <t/>
  </si>
  <si>
    <t>1.</t>
  </si>
  <si>
    <t>01</t>
  </si>
  <si>
    <t>00</t>
  </si>
  <si>
    <t>1.1.</t>
  </si>
  <si>
    <t>Функционирование высшего должностного лица субъекта Российской Федерации и муниципального образования</t>
  </si>
  <si>
    <t>02</t>
  </si>
  <si>
    <t>1.2.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</si>
  <si>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</si>
  <si>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</si>
  <si>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1.3.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</si>
  <si>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</si>
  <si>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</si>
  <si>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1.4.</t>
  </si>
  <si>
    <t>Судебная система</t>
  </si>
  <si>
    <t>05</t>
  </si>
  <si>
    <t>1.5.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</si>
  <si>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</si>
  <si>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</si>
  <si>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1.6.</t>
  </si>
  <si>
    <t>07</t>
  </si>
  <si>
    <t>1.7.</t>
  </si>
  <si>
    <t>Резервные фонды</t>
  </si>
  <si>
    <t>11</t>
  </si>
  <si>
    <t>Другие общегосударственные вопросы</t>
  </si>
  <si>
    <t>13</t>
  </si>
  <si>
    <t>2.</t>
  </si>
  <si>
    <t>2.1.</t>
  </si>
  <si>
    <t>Органы юстиции</t>
  </si>
  <si>
    <t>2.2.</t>
  </si>
  <si>
    <t>09</t>
  </si>
  <si>
    <t>2.3.</t>
  </si>
  <si>
    <t>Другие вопросы в области национальной безопасности и правоохранительной деятельности</t>
  </si>
  <si>
    <t>14</t>
  </si>
  <si>
    <t>3.</t>
  </si>
  <si>
    <t>3.1.</t>
  </si>
  <si>
    <t>3.2.</t>
  </si>
  <si>
    <t>Сельское хозяйство и рыболовство</t>
  </si>
  <si>
    <t>3.3.</t>
  </si>
  <si>
    <t>Лесное хозяйство</t>
  </si>
  <si>
    <t>3.4.</t>
  </si>
  <si>
    <t>Транспорт</t>
  </si>
  <si>
    <t>08</t>
  </si>
  <si>
    <t>3.5.</t>
  </si>
  <si>
    <t>Дорожное хозяйство (дорожные фонды)</t>
  </si>
  <si>
    <t>3.6.</t>
  </si>
  <si>
    <t>Связь и информатика</t>
  </si>
  <si>
    <t>10</t>
  </si>
  <si>
    <t>Другие вопросы в области национальной экономики</t>
  </si>
  <si>
    <t>12</t>
  </si>
  <si>
    <t>4.</t>
  </si>
  <si>
    <t>4.1.</t>
  </si>
  <si>
    <t>Жилищное хозяйство</t>
  </si>
  <si>
    <t>4.2.</t>
  </si>
  <si>
    <t>Коммунальное хозяйство</t>
  </si>
  <si>
    <t>4.3.</t>
  </si>
  <si>
    <t>Благоустройство</t>
  </si>
  <si>
    <t>4.4.</t>
  </si>
  <si>
    <t>Другие вопросы в области жилищно-коммунального хозяйства</t>
  </si>
  <si>
    <t>5.</t>
  </si>
  <si>
    <t>5.1.</t>
  </si>
  <si>
    <t>Охрана объектов растительного и животного мира и среды их обитания</t>
  </si>
  <si>
    <t>5.2.</t>
  </si>
  <si>
    <t>Другие вопросы в области охраны окружающей среды</t>
  </si>
  <si>
    <t>6.</t>
  </si>
  <si>
    <t>6.1.</t>
  </si>
  <si>
    <t>Дошкольное образование</t>
  </si>
  <si>
    <t>6.2.</t>
  </si>
  <si>
    <t>Общее образование</t>
  </si>
  <si>
    <t>6.3.</t>
  </si>
  <si>
    <t>6.4.</t>
  </si>
  <si>
    <t>Другие вопросы в области образования</t>
  </si>
  <si>
    <t>7.</t>
  </si>
  <si>
    <t>7.1.</t>
  </si>
  <si>
    <t>Культура</t>
  </si>
  <si>
    <t>7.2.</t>
  </si>
  <si>
    <t>Другие вопросы в области культуры, кинематографии</t>
  </si>
  <si>
    <t>8.</t>
  </si>
  <si>
    <t>8.1.</t>
  </si>
  <si>
    <t>Другие вопросы в области здравоохранения</t>
  </si>
  <si>
    <t>9.</t>
  </si>
  <si>
    <t>9.1.</t>
  </si>
  <si>
    <t>Пенсионное обеспечение</t>
  </si>
  <si>
    <t>9.2.</t>
  </si>
  <si>
    <t>Социальное обеспечение населения</t>
  </si>
  <si>
    <t>9.3.</t>
  </si>
  <si>
    <t>Охрана семьи и детства</t>
  </si>
  <si>
    <t>9.4.</t>
  </si>
  <si>
    <t>Другие вопросы в области социальной политики</t>
  </si>
  <si>
    <t>10.</t>
  </si>
  <si>
    <t>10.1.</t>
  </si>
  <si>
    <t>Массовый спорт</t>
  </si>
  <si>
    <t>10.2.</t>
  </si>
  <si>
    <t>Другие вопросы в области физической культуры и спорта</t>
  </si>
  <si>
    <t>11.</t>
  </si>
  <si>
    <t>11.1.</t>
  </si>
  <si>
    <t>Периодическая печать и издательства</t>
  </si>
  <si>
    <t>12.</t>
  </si>
  <si>
    <t>12.1.</t>
  </si>
  <si>
    <t>(рублей)</t>
  </si>
  <si>
    <t>ВСЕГО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</si>
  <si>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</si>
  <si>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</si>
  <si>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</si>
  <si>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2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</si>
  <si>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</si>
  <si>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</si>
  <si>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3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</si>
  <si>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</si>
  <si>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</si>
  <si>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</si>
  <si>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</si>
  <si>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</si>
  <si>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</si>
  <si>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</si>
  <si>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</si>
  <si>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</si>
  <si>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</si>
  <si>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</si>
  <si>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</si>
  <si>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</si>
  <si>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</si>
  <si>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</si>
  <si>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</si>
  <si>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</si>
  <si>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</si>
  <si>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</si>
  <si>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</si>
  <si>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</si>
  <si>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</si>
  <si>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квартир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</si>
  <si>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</si>
  <si>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</si>
  <si>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Штрафы, санкции, возмещение ущерба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</si>
  <si>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</si>
  <si>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</si>
  <si>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</si>
  <si>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</si>
  <si>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</si>
  <si>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</si>
  <si>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</si>
  <si>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</si>
  <si>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13.</t>
  </si>
  <si>
    <t>14.</t>
  </si>
  <si>
    <t>Доходы бюджетов городских округов от возврата организациями остатков субсидий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</si>
  <si>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</si>
  <si>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</si>
  <si>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Код бюджетной классификации</t>
  </si>
  <si>
    <t>Возврат остатков субсидий, субвенций и иных межбюджетных трансфертов, имеющих целевое назначение, прошлых лет</t>
  </si>
  <si>
    <t>000 1 00 00000 00 0000 000</t>
  </si>
  <si>
    <t>000 1 01 00000 00 0000 000</t>
  </si>
  <si>
    <t xml:space="preserve"> 000 1 01 02000 01 0000 110</t>
  </si>
  <si>
    <t>000 1 03 00000 00 0000 000</t>
  </si>
  <si>
    <t xml:space="preserve"> 000 1 03 02000 01 0000 110</t>
  </si>
  <si>
    <t>000 1 05 00000 00 0000 000</t>
  </si>
  <si>
    <t xml:space="preserve"> 000 1 05 01000 00 0000 110</t>
  </si>
  <si>
    <t>000 1 05 02000 02 0000 110</t>
  </si>
  <si>
    <t xml:space="preserve"> 000 1 05 03000 01 0000 110</t>
  </si>
  <si>
    <t>000 1 06 00000 00 0000 000</t>
  </si>
  <si>
    <t xml:space="preserve"> 000 1 06 01000 00 0000 110</t>
  </si>
  <si>
    <t>000 1 06 06000 00 0000 110</t>
  </si>
  <si>
    <t>000 1 08 00000 00 0000 000</t>
  </si>
  <si>
    <t xml:space="preserve"> 000 1 08 03000 01 0000 110</t>
  </si>
  <si>
    <t>000 1 08 07000 01 0000 110</t>
  </si>
  <si>
    <t>000 1 11 00000 00 0000 000</t>
  </si>
  <si>
    <t xml:space="preserve"> 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</si>
  <si>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</si>
  <si>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</si>
  <si>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</si>
  <si>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</si>
  <si>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</si>
  <si>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000 1 13 00000 00 0000 000</t>
  </si>
  <si>
    <t xml:space="preserve"> 000 1 13 01000 00 0000 130</t>
  </si>
  <si>
    <t xml:space="preserve"> 000 1 13 02000 00 0000 130</t>
  </si>
  <si>
    <t xml:space="preserve"> 000 1 14 00000 00 0000 000</t>
  </si>
  <si>
    <t xml:space="preserve"> 000 1 14 01000 00 0000 410</t>
  </si>
  <si>
    <t>000 1 14 02000 00 0000 000</t>
  </si>
  <si>
    <t xml:space="preserve"> 000 1 14 06000 00 0000 430</t>
  </si>
  <si>
    <t>000 1 16 00000 00 0000 000</t>
  </si>
  <si>
    <t>000 1 17 00000 00 0000 000</t>
  </si>
  <si>
    <t>000 1 17 05040 04 0000 180</t>
  </si>
  <si>
    <t>000 2 00 00000 00 0000 000</t>
  </si>
  <si>
    <t>000 2 02 00000 00 0000 000</t>
  </si>
  <si>
    <t>000 2 18 00000 00 0000 000</t>
  </si>
  <si>
    <t>000 2 19 00000 00 0000 000</t>
  </si>
  <si>
    <t>ВСЕГО</t>
  </si>
  <si>
    <t>Дополнительное образование детей</t>
  </si>
  <si>
    <t>Молодежная политика</t>
  </si>
  <si>
    <t>6.5.</t>
  </si>
  <si>
    <t>Физическая культура</t>
  </si>
  <si>
    <t>10.3.</t>
  </si>
  <si>
    <t xml:space="preserve"> 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</si>
  <si>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</si>
  <si>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10.4.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</si>
  <si>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</si>
  <si>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</si>
  <si>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</si>
  <si>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</si>
  <si>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</si>
  <si>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</si>
  <si>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</si>
  <si>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</si>
  <si>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</si>
  <si>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</si>
  <si>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Спорт высших достижений</t>
  </si>
  <si>
    <t>СРЕДСТВА МАССОВОЙ ИНФОРМАЦИИ</t>
  </si>
  <si>
    <t>ОБСЛУЖИВАНИЕ ГОСУДАРСТВЕННОГО И МУНИЦИПАЛЬНОГО ДОЛГА</t>
  </si>
  <si>
    <t>Общеэкономические вопросы</t>
  </si>
  <si>
    <t>3.7.</t>
  </si>
  <si>
    <t xml:space="preserve"> 000 2 02 1000 00 0000 150</t>
  </si>
  <si>
    <t>000 2 02 20000 00 0000 150</t>
  </si>
  <si>
    <t>000 2 02 30000 00 0000 150</t>
  </si>
  <si>
    <t>000 2 02 40000 00 0000 150</t>
  </si>
  <si>
    <t>000 2 18 04000 04 0000 150</t>
  </si>
  <si>
    <t xml:space="preserve"> 000 2 19 00000 04 0000 150</t>
  </si>
  <si>
    <t>Транспортный налог</t>
  </si>
  <si>
    <t>000 1 06 0400 02 0000 110</t>
  </si>
  <si>
    <t>000 1 16 01000 01 0000 140</t>
  </si>
  <si>
    <t>Административные штрафы, установленные Кодексом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</si>
  <si>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</si>
  <si>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</si>
  <si>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</si>
  <si>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</si>
  <si>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000 1 16 10000 00 0000 140</t>
  </si>
  <si>
    <t>Платежи в целях возмещения причиненного ущерба (убытков)</t>
  </si>
  <si>
    <t>000 1 16 11000 01 0000 140</t>
  </si>
  <si>
    <t>Платежи, уплачиваемые в целях возмещения вреда</t>
  </si>
  <si>
    <t>8.2.</t>
  </si>
  <si>
    <t>10.5.</t>
  </si>
  <si>
    <t>12.2.</t>
  </si>
  <si>
    <t>12.3.</t>
  </si>
  <si>
    <t>13.1.</t>
  </si>
  <si>
    <t>14.1.</t>
  </si>
  <si>
    <t>Инициативные платежи</t>
  </si>
  <si>
    <t>000 1 17 15000 00 0000 150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</si>
  <si>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</si>
  <si>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</si>
  <si>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Прочие безвозмездные поступления</t>
  </si>
  <si>
    <t>000 2 07 00000 00 0000 000</t>
  </si>
  <si>
    <t>15.</t>
  </si>
  <si>
    <t>15.1.</t>
  </si>
  <si>
    <t>Безвозмездные поступления от государственных (муниципальных) организаций</t>
  </si>
  <si>
    <t>000 2 03 00000 00  0000 000</t>
  </si>
  <si>
    <t>Безвозмездные поступления от государственных (муниципальных) организаций в бюджеты городских округов</t>
  </si>
  <si>
    <t>000 2 03 04000 04 0000 150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</si>
  <si>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</si>
  <si>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</si>
  <si>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</si>
  <si>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000 1 16 01300 01 0000 140</t>
  </si>
  <si>
    <t>9.5.</t>
  </si>
  <si>
    <t>10.6.</t>
  </si>
  <si>
    <t>12.4.</t>
  </si>
  <si>
    <t>16.</t>
  </si>
  <si>
    <t>16.1.</t>
  </si>
  <si>
    <t>Прочие безвозмездные поступления в бюджеты городских округов</t>
  </si>
  <si>
    <t>000 2 07 04000 04 0000 150</t>
  </si>
  <si>
    <t>11.2.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</si>
  <si>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</si>
  <si>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</si>
  <si>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2.4.</t>
  </si>
  <si>
    <t>Обслуживание государственного (муниципального) внутреннего долга</t>
  </si>
  <si>
    <t>Обеспечение проведения выборов и референдумов</t>
  </si>
  <si>
    <t>Прикладные научные исследования в области национальной экономики</t>
  </si>
  <si>
    <t>3.8.</t>
  </si>
  <si>
    <t>1.8.</t>
  </si>
  <si>
    <t>Сведения о внесенных изменениях в решение Думы города от 20.12.2023 № 485-VII ДГ ДГ  "О бюджете городского округа город Сургут на 2024 год и плановый период 2025 – 2026 годов"  за 2024 год</t>
  </si>
  <si>
    <t>Внесенные изменения в бюджет города в соответствии с решением Думы города от 06.03.2024 
№ 513-VII ДГ</t>
  </si>
  <si>
    <t>Внесенные  изменения в бюджет города в соответствии с решением Думы города от 04.06.2024 
№ 588-VII ДГ</t>
  </si>
  <si>
    <t>Утвержденный бюджет города на 2024 год решением Думы города от 20.12.2024 № 485-VII ДГ</t>
  </si>
  <si>
    <t>Внесенные  изменения в бюджет города в соответствии с решением Думы города от 03.09.2024 
№ 651-VII ДГ</t>
  </si>
  <si>
    <t>Внесенные изменения в бюджет города в соответствии с решением Думы города от 03.10.2024 
№ 667-VII ДГ</t>
  </si>
  <si>
    <t>Внесенные изменения в бюджет города в соответствии с решением Думы города от 20.12.2024 
№ 712-VII ДГ</t>
  </si>
  <si>
    <t>Утвержденный бюджет города на 2024 год в соответствии с решением Думы города от 20.12.2024 
№ 712-VII ДГ</t>
  </si>
  <si>
    <t>6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</si>
  <si>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</si>
  <si>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0,00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</si>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</sst>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0" fillId="0" borderId="0" xfId="0" applyFont="1"/>
    <xf numFmtId="2" fontId="5" fillId="0" borderId="0" xfId="0" applyNumberFormat="1" applyFont="1" applyAlignment="1">
      <alignment horizontal="right"/>
    </xf>
    <xf numFmtId="2" fontId="4" fillId="0" borderId="0" xfId="0" applyNumberFormat="1" applyFont="1" applyBorder="1"/>
    <xf numFmtId="2" fontId="4" fillId="0" borderId="0" xfId="0" applyNumberFormat="1" applyFont="1"/>
    <xf numFmtId="4" fontId="4" fillId="0" borderId="0" xfId="0" applyNumberFormat="1" applyFont="1"/>
    <xf numFmtId="4" fontId="0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justify" wrapText="1"/>
    </xf>
    <xf numFmtId="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justify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justify" wrapText="1"/>
    </xf>
    <xf numFmtId="4" fontId="3" fillId="3" borderId="2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justify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1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tabSelected="1" view="pageBreakPreview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11" sqref="G11"/>
    </sheetView>
  </sheetViews>
  <sheetFormatPr defaultRowHeight="12.75" x14ac:dyDescent="0.2"/>
  <cols>
    <col min="1" max="1" width="6" customWidth="1"/>
    <col min="2" max="2" width="49.5703125" customWidth="1"/>
    <col min="3" max="3" width="11.28515625" customWidth="1"/>
    <col min="4" max="4" width="15.5703125" customWidth="1"/>
    <col min="5" max="5" width="17.28515625" style="5" customWidth="1"/>
    <col min="6" max="6" width="15.42578125" style="5" customWidth="1"/>
    <col min="7" max="7" width="15.7109375" style="5" customWidth="1"/>
    <col min="8" max="10" width="15.5703125" style="5" customWidth="1"/>
    <col min="11" max="11" width="20.28515625" style="5" customWidth="1" collapsed="1"/>
  </cols>
  <sheetData>
    <row r="1" spans="1:12" ht="38.25" customHeight="1" x14ac:dyDescent="0.2">
      <c r="A1" s="64" t="s">
        <v>269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21.75" customHeight="1" x14ac:dyDescent="0.2">
      <c r="A2" s="1" t="s">
        <v>4</v>
      </c>
      <c r="B2" s="1"/>
      <c r="C2" s="1" t="s">
        <v>4</v>
      </c>
      <c r="D2" s="1" t="s">
        <v>4</v>
      </c>
      <c r="F2" s="7"/>
      <c r="G2" s="8"/>
      <c r="H2" s="9"/>
      <c r="I2" s="9"/>
      <c r="J2" s="9"/>
      <c r="K2" s="2" t="s">
        <v>103</v>
      </c>
    </row>
    <row r="3" spans="1:12" s="5" customFormat="1" ht="12.75" customHeight="1" x14ac:dyDescent="0.2">
      <c r="A3" s="65" t="s">
        <v>2</v>
      </c>
      <c r="B3" s="65" t="s">
        <v>3</v>
      </c>
      <c r="C3" s="68" t="s">
        <v>151</v>
      </c>
      <c r="D3" s="69"/>
      <c r="E3" s="65" t="s">
        <v>272</v>
      </c>
      <c r="F3" s="65" t="s">
        <v>270</v>
      </c>
      <c r="G3" s="65" t="s">
        <v>271</v>
      </c>
      <c r="H3" s="65" t="s">
        <v>273</v>
      </c>
      <c r="I3" s="65" t="s">
        <v>274</v>
      </c>
      <c r="J3" s="65" t="s">
        <v>275</v>
      </c>
      <c r="K3" s="65" t="s">
        <v>276</v>
      </c>
    </row>
    <row r="4" spans="1:12" s="5" customFormat="1" ht="42.75" customHeight="1" x14ac:dyDescent="0.2">
      <c r="A4" s="66"/>
      <c r="B4" s="66"/>
      <c r="C4" s="70"/>
      <c r="D4" s="71"/>
      <c r="E4" s="66"/>
      <c r="F4" s="66"/>
      <c r="G4" s="66"/>
      <c r="H4" s="66"/>
      <c r="I4" s="66"/>
      <c r="J4" s="66"/>
      <c r="K4" s="66"/>
    </row>
    <row r="5" spans="1:12" s="5" customFormat="1" ht="52.5" customHeight="1" x14ac:dyDescent="0.2">
      <c r="A5" s="67"/>
      <c r="B5" s="67"/>
      <c r="C5" s="72"/>
      <c r="D5" s="73"/>
      <c r="E5" s="67"/>
      <c r="F5" s="67"/>
      <c r="G5" s="67"/>
      <c r="H5" s="67"/>
      <c r="I5" s="67"/>
      <c r="J5" s="67"/>
      <c r="K5" s="67"/>
    </row>
    <row r="6" spans="1:12" s="5" customFormat="1" ht="15.75" customHeight="1" x14ac:dyDescent="0.2">
      <c r="A6" s="25" t="s">
        <v>4</v>
      </c>
      <c r="B6" s="26" t="s">
        <v>104</v>
      </c>
      <c r="C6" s="57"/>
      <c r="D6" s="58"/>
      <c r="E6" s="27">
        <f t="shared" ref="E6:J6" si="0">E7+E52</f>
        <v>41177218357.82</v>
      </c>
      <c r="F6" s="27">
        <f t="shared" si="0"/>
        <v>17190274.640000001</v>
      </c>
      <c r="G6" s="27">
        <f t="shared" si="0"/>
        <v>183369561.62999997</v>
      </c>
      <c r="H6" s="27">
        <f t="shared" si="0"/>
        <v>0</v>
      </c>
      <c r="I6" s="27">
        <f t="shared" si="0"/>
        <v>1553124920</v>
      </c>
      <c r="J6" s="27">
        <f t="shared" si="0"/>
        <v>3757300254.7399998</v>
      </c>
      <c r="K6" s="27">
        <f t="shared" ref="K6:K16" si="1">E6+F6+G6+H6+I6+J6</f>
        <v>46688203368.829994</v>
      </c>
      <c r="L6" s="10"/>
    </row>
    <row r="7" spans="1:12" s="5" customFormat="1" ht="24.75" customHeight="1" x14ac:dyDescent="0.2">
      <c r="A7" s="28"/>
      <c r="B7" s="29" t="s">
        <v>105</v>
      </c>
      <c r="C7" s="52" t="s">
        <v>153</v>
      </c>
      <c r="D7" s="53"/>
      <c r="E7" s="30">
        <f>E8+E10+E12+E17+E21+E24+E31+E33+E36+E42+E49</f>
        <v>16558231763.630001</v>
      </c>
      <c r="F7" s="30">
        <f t="shared" ref="F7:J7" si="2">F8+F10+F12+F17+F21+F24+F31+F33+F36+F42+F49</f>
        <v>0</v>
      </c>
      <c r="G7" s="30">
        <f t="shared" si="2"/>
        <v>0</v>
      </c>
      <c r="H7" s="30">
        <f t="shared" si="2"/>
        <v>0</v>
      </c>
      <c r="I7" s="30">
        <f t="shared" si="2"/>
        <v>672364020</v>
      </c>
      <c r="J7" s="30">
        <f t="shared" si="2"/>
        <v>2724270811.8199997</v>
      </c>
      <c r="K7" s="30">
        <f t="shared" si="1"/>
        <v>19954866595.450001</v>
      </c>
    </row>
    <row r="8" spans="1:12" s="5" customFormat="1" ht="26.25" customHeight="1" x14ac:dyDescent="0.2">
      <c r="A8" s="31" t="s">
        <v>5</v>
      </c>
      <c r="B8" s="29" t="s">
        <v>106</v>
      </c>
      <c r="C8" s="52" t="s">
        <v>154</v>
      </c>
      <c r="D8" s="53"/>
      <c r="E8" s="30">
        <f>E9</f>
        <v>11547404294.280001</v>
      </c>
      <c r="F8" s="30">
        <f t="shared" ref="F8:J8" si="3">F9</f>
        <v>0</v>
      </c>
      <c r="G8" s="30">
        <f t="shared" si="3"/>
        <v>0</v>
      </c>
      <c r="H8" s="30">
        <f t="shared" si="3"/>
        <v>0</v>
      </c>
      <c r="I8" s="30">
        <f t="shared" si="3"/>
        <v>0</v>
      </c>
      <c r="J8" s="30">
        <f t="shared" si="3"/>
        <v>2404235174.8800001</v>
      </c>
      <c r="K8" s="30">
        <f t="shared" si="1"/>
        <v>13951639469.16</v>
      </c>
    </row>
    <row r="9" spans="1:12" s="5" customFormat="1" ht="17.25" customHeight="1" x14ac:dyDescent="0.2">
      <c r="A9" s="32" t="s">
        <v>8</v>
      </c>
      <c r="B9" s="33" t="s">
        <v>107</v>
      </c>
      <c r="C9" s="54" t="s">
        <v>155</v>
      </c>
      <c r="D9" s="55"/>
      <c r="E9" s="34">
        <v>11547404294.280001</v>
      </c>
      <c r="F9" s="34">
        <v>0</v>
      </c>
      <c r="G9" s="34">
        <v>0</v>
      </c>
      <c r="H9" s="34">
        <v>0</v>
      </c>
      <c r="I9" s="34">
        <v>0</v>
      </c>
      <c r="J9" s="34">
        <v>2404235174.8800001</v>
      </c>
      <c r="K9" s="34">
        <f t="shared" si="1"/>
        <v>13951639469.16</v>
      </c>
    </row>
    <row r="10" spans="1:12" s="5" customFormat="1" ht="25.5" customHeight="1" x14ac:dyDescent="0.2">
      <c r="A10" s="31" t="s">
        <v>108</v>
      </c>
      <c r="B10" s="29" t="s">
        <v>109</v>
      </c>
      <c r="C10" s="52" t="s">
        <v>156</v>
      </c>
      <c r="D10" s="53"/>
      <c r="E10" s="30">
        <f>E11</f>
        <v>57331742.32</v>
      </c>
      <c r="F10" s="30">
        <f t="shared" ref="F10:J10" si="4">F11</f>
        <v>0</v>
      </c>
      <c r="G10" s="30">
        <f t="shared" si="4"/>
        <v>0</v>
      </c>
      <c r="H10" s="30">
        <f t="shared" si="4"/>
        <v>0</v>
      </c>
      <c r="I10" s="30">
        <f t="shared" si="4"/>
        <v>0</v>
      </c>
      <c r="J10" s="30">
        <f t="shared" si="4"/>
        <v>8231457.6799999997</v>
      </c>
      <c r="K10" s="35">
        <f t="shared" si="1"/>
        <v>65563200</v>
      </c>
    </row>
    <row r="11" spans="1:12" s="5" customFormat="1" ht="32.25" customHeight="1" x14ac:dyDescent="0.2">
      <c r="A11" s="32" t="s">
        <v>31</v>
      </c>
      <c r="B11" s="33" t="s">
        <v>110</v>
      </c>
      <c r="C11" s="54" t="s">
        <v>157</v>
      </c>
      <c r="D11" s="55"/>
      <c r="E11" s="34">
        <v>57331742.32</v>
      </c>
      <c r="F11" s="34">
        <v>0</v>
      </c>
      <c r="G11" s="34">
        <v>0</v>
      </c>
      <c r="H11" s="34">
        <v>0</v>
      </c>
      <c r="I11" s="34">
        <v>0</v>
      </c>
      <c r="J11" s="34">
        <v>8231457.6799999997</v>
      </c>
      <c r="K11" s="36">
        <f t="shared" si="1"/>
        <v>65563200</v>
      </c>
    </row>
    <row r="12" spans="1:12" s="5" customFormat="1" ht="22.5" customHeight="1" x14ac:dyDescent="0.2">
      <c r="A12" s="31" t="s">
        <v>111</v>
      </c>
      <c r="B12" s="29" t="s">
        <v>112</v>
      </c>
      <c r="C12" s="52" t="s">
        <v>158</v>
      </c>
      <c r="D12" s="53"/>
      <c r="E12" s="30">
        <f>SUM(E13:E16)</f>
        <v>2464240807.1699996</v>
      </c>
      <c r="F12" s="30">
        <f t="shared" ref="F12:J12" si="5">SUM(F13:F16)</f>
        <v>0</v>
      </c>
      <c r="G12" s="30">
        <f t="shared" si="5"/>
        <v>0</v>
      </c>
      <c r="H12" s="30">
        <f t="shared" si="5"/>
        <v>0</v>
      </c>
      <c r="I12" s="30">
        <f t="shared" si="5"/>
        <v>577694026.13999999</v>
      </c>
      <c r="J12" s="30">
        <f t="shared" si="5"/>
        <v>270686103.50000006</v>
      </c>
      <c r="K12" s="35">
        <f t="shared" si="1"/>
        <v>3312620936.8099995</v>
      </c>
    </row>
    <row r="13" spans="1:12" s="5" customFormat="1" ht="27.75" customHeight="1" x14ac:dyDescent="0.2">
      <c r="A13" s="32" t="s">
        <v>39</v>
      </c>
      <c r="B13" s="33" t="s">
        <v>113</v>
      </c>
      <c r="C13" s="54" t="s">
        <v>159</v>
      </c>
      <c r="D13" s="55"/>
      <c r="E13" s="34">
        <v>2379533488.0799999</v>
      </c>
      <c r="F13" s="34">
        <v>0</v>
      </c>
      <c r="G13" s="34">
        <v>0</v>
      </c>
      <c r="H13" s="34">
        <v>0</v>
      </c>
      <c r="I13" s="34">
        <v>577694026.13999999</v>
      </c>
      <c r="J13" s="34">
        <v>269246082.74000001</v>
      </c>
      <c r="K13" s="36">
        <f t="shared" si="1"/>
        <v>3226473596.96</v>
      </c>
    </row>
    <row r="14" spans="1:12" s="5" customFormat="1" ht="25.5" customHeight="1" x14ac:dyDescent="0.2">
      <c r="A14" s="32" t="s">
        <v>40</v>
      </c>
      <c r="B14" s="33" t="s">
        <v>114</v>
      </c>
      <c r="C14" s="54" t="s">
        <v>160</v>
      </c>
      <c r="D14" s="55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900901.1</v>
      </c>
      <c r="K14" s="36">
        <f t="shared" si="1"/>
        <v>900901.1</v>
      </c>
    </row>
    <row r="15" spans="1:12" s="5" customFormat="1" ht="20.25" customHeight="1" x14ac:dyDescent="0.2">
      <c r="A15" s="32" t="s">
        <v>42</v>
      </c>
      <c r="B15" s="33" t="s">
        <v>115</v>
      </c>
      <c r="C15" s="54" t="s">
        <v>161</v>
      </c>
      <c r="D15" s="55"/>
      <c r="E15" s="34">
        <v>524484.18000000005</v>
      </c>
      <c r="F15" s="34">
        <v>0</v>
      </c>
      <c r="G15" s="34">
        <v>0</v>
      </c>
      <c r="H15" s="34">
        <v>0</v>
      </c>
      <c r="I15" s="34">
        <v>0</v>
      </c>
      <c r="J15" s="34">
        <v>539119.66</v>
      </c>
      <c r="K15" s="36">
        <f t="shared" si="1"/>
        <v>1063603.8400000001</v>
      </c>
    </row>
    <row r="16" spans="1:12" s="5" customFormat="1" ht="26.25" customHeight="1" x14ac:dyDescent="0.2">
      <c r="A16" s="37" t="s">
        <v>44</v>
      </c>
      <c r="B16" s="33" t="s">
        <v>116</v>
      </c>
      <c r="C16" s="54" t="s">
        <v>161</v>
      </c>
      <c r="D16" s="55"/>
      <c r="E16" s="34">
        <v>84182834.909999996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6">
        <f t="shared" si="1"/>
        <v>84182834.909999996</v>
      </c>
    </row>
    <row r="17" spans="1:11" s="5" customFormat="1" ht="21" customHeight="1" x14ac:dyDescent="0.2">
      <c r="A17" s="31" t="s">
        <v>54</v>
      </c>
      <c r="B17" s="29" t="s">
        <v>117</v>
      </c>
      <c r="C17" s="52" t="s">
        <v>162</v>
      </c>
      <c r="D17" s="53"/>
      <c r="E17" s="30">
        <f>SUM(E18:E20)</f>
        <v>1216212094.45</v>
      </c>
      <c r="F17" s="30">
        <f t="shared" ref="F17:J17" si="6">SUM(F18:F20)</f>
        <v>0</v>
      </c>
      <c r="G17" s="30">
        <f t="shared" si="6"/>
        <v>0</v>
      </c>
      <c r="H17" s="30">
        <f t="shared" si="6"/>
        <v>0</v>
      </c>
      <c r="I17" s="30">
        <f t="shared" si="6"/>
        <v>0</v>
      </c>
      <c r="J17" s="30">
        <f t="shared" si="6"/>
        <v>35964752.799999997</v>
      </c>
      <c r="K17" s="35">
        <f>E17+F17+G17+H17+I17+J17</f>
        <v>1252176847.25</v>
      </c>
    </row>
    <row r="18" spans="1:11" s="5" customFormat="1" ht="22.5" customHeight="1" x14ac:dyDescent="0.2">
      <c r="A18" s="32" t="s">
        <v>55</v>
      </c>
      <c r="B18" s="33" t="s">
        <v>118</v>
      </c>
      <c r="C18" s="54" t="s">
        <v>163</v>
      </c>
      <c r="D18" s="55"/>
      <c r="E18" s="34">
        <v>347710988.81999999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6">
        <f>E18+F18+G18+H18+I18+J18</f>
        <v>347710988.81999999</v>
      </c>
    </row>
    <row r="19" spans="1:11" s="5" customFormat="1" ht="22.5" customHeight="1" x14ac:dyDescent="0.2">
      <c r="A19" s="32" t="s">
        <v>57</v>
      </c>
      <c r="B19" s="33" t="s">
        <v>219</v>
      </c>
      <c r="C19" s="54" t="s">
        <v>220</v>
      </c>
      <c r="D19" s="55"/>
      <c r="E19" s="34">
        <v>235046620.16999999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6">
        <f t="shared" ref="K19:K65" si="7">E19+F19+G19+H19+I19+J19</f>
        <v>235046620.16999999</v>
      </c>
    </row>
    <row r="20" spans="1:11" s="5" customFormat="1" ht="19.5" customHeight="1" x14ac:dyDescent="0.2">
      <c r="A20" s="32" t="s">
        <v>59</v>
      </c>
      <c r="B20" s="33" t="s">
        <v>119</v>
      </c>
      <c r="C20" s="54" t="s">
        <v>164</v>
      </c>
      <c r="D20" s="55"/>
      <c r="E20" s="34">
        <v>633454485.46000004</v>
      </c>
      <c r="F20" s="34">
        <v>0</v>
      </c>
      <c r="G20" s="34">
        <v>0</v>
      </c>
      <c r="H20" s="34">
        <v>0</v>
      </c>
      <c r="I20" s="34">
        <v>0</v>
      </c>
      <c r="J20" s="34">
        <v>35964752.799999997</v>
      </c>
      <c r="K20" s="36">
        <f t="shared" si="7"/>
        <v>669419238.25999999</v>
      </c>
    </row>
    <row r="21" spans="1:11" s="5" customFormat="1" ht="20.25" customHeight="1" x14ac:dyDescent="0.2">
      <c r="A21" s="31" t="s">
        <v>63</v>
      </c>
      <c r="B21" s="29" t="s">
        <v>120</v>
      </c>
      <c r="C21" s="52" t="s">
        <v>165</v>
      </c>
      <c r="D21" s="53"/>
      <c r="E21" s="30">
        <f>SUM(E22:E23)</f>
        <v>100085248.44</v>
      </c>
      <c r="F21" s="30">
        <f t="shared" ref="F21:J21" si="8">SUM(F22:F23)</f>
        <v>0</v>
      </c>
      <c r="G21" s="30">
        <f t="shared" si="8"/>
        <v>0</v>
      </c>
      <c r="H21" s="30">
        <f t="shared" si="8"/>
        <v>0</v>
      </c>
      <c r="I21" s="30">
        <f t="shared" si="8"/>
        <v>0</v>
      </c>
      <c r="J21" s="30">
        <f t="shared" si="8"/>
        <v>33969959.149999999</v>
      </c>
      <c r="K21" s="35">
        <f t="shared" si="7"/>
        <v>134055207.59</v>
      </c>
    </row>
    <row r="22" spans="1:11" s="5" customFormat="1" ht="29.25" customHeight="1" x14ac:dyDescent="0.2">
      <c r="A22" s="32" t="s">
        <v>64</v>
      </c>
      <c r="B22" s="33" t="s">
        <v>121</v>
      </c>
      <c r="C22" s="54" t="s">
        <v>166</v>
      </c>
      <c r="D22" s="55"/>
      <c r="E22" s="34">
        <v>100060248.44</v>
      </c>
      <c r="F22" s="34">
        <v>0</v>
      </c>
      <c r="G22" s="34">
        <v>0</v>
      </c>
      <c r="H22" s="34">
        <v>0</v>
      </c>
      <c r="I22" s="34">
        <v>0</v>
      </c>
      <c r="J22" s="34">
        <v>33964959.149999999</v>
      </c>
      <c r="K22" s="36">
        <f t="shared" si="7"/>
        <v>134025207.59</v>
      </c>
    </row>
    <row r="23" spans="1:11" s="5" customFormat="1" ht="39.75" customHeight="1" x14ac:dyDescent="0.2">
      <c r="A23" s="32" t="s">
        <v>66</v>
      </c>
      <c r="B23" s="33" t="s">
        <v>122</v>
      </c>
      <c r="C23" s="54" t="s">
        <v>167</v>
      </c>
      <c r="D23" s="55"/>
      <c r="E23" s="34">
        <v>25000</v>
      </c>
      <c r="F23" s="34">
        <v>0</v>
      </c>
      <c r="G23" s="34">
        <v>0</v>
      </c>
      <c r="H23" s="34">
        <v>0</v>
      </c>
      <c r="I23" s="34">
        <v>0</v>
      </c>
      <c r="J23" s="34">
        <v>5000</v>
      </c>
      <c r="K23" s="36">
        <f t="shared" si="7"/>
        <v>30000</v>
      </c>
    </row>
    <row r="24" spans="1:11" s="5" customFormat="1" ht="39.75" customHeight="1" x14ac:dyDescent="0.2">
      <c r="A24" s="31" t="s">
        <v>277</v>
      </c>
      <c r="B24" s="29" t="s">
        <v>123</v>
      </c>
      <c r="C24" s="52" t="s">
        <v>168</v>
      </c>
      <c r="D24" s="53"/>
      <c r="E24" s="30">
        <f t="shared" ref="E24:H24" si="9">SUM(E25:E30)</f>
        <v>880986052.11999989</v>
      </c>
      <c r="F24" s="30">
        <f t="shared" si="9"/>
        <v>0</v>
      </c>
      <c r="G24" s="30">
        <f t="shared" si="9"/>
        <v>0</v>
      </c>
      <c r="H24" s="30">
        <f t="shared" si="9"/>
        <v>0</v>
      </c>
      <c r="I24" s="30">
        <f>SUM(I25:I30)</f>
        <v>0</v>
      </c>
      <c r="J24" s="30">
        <f>SUM(J25:J30)</f>
        <v>-95489399.169999987</v>
      </c>
      <c r="K24" s="35">
        <f t="shared" si="7"/>
        <v>785496652.94999993</v>
      </c>
    </row>
    <row r="25" spans="1:11" s="5" customFormat="1" ht="39.75" customHeight="1" x14ac:dyDescent="0.2">
      <c r="A25" s="32" t="s">
        <v>69</v>
      </c>
      <c r="B25" s="33" t="s">
        <v>124</v>
      </c>
      <c r="C25" s="54" t="s">
        <v>169</v>
      </c>
      <c r="D25" s="55"/>
      <c r="E25" s="34">
        <v>17256296.530000001</v>
      </c>
      <c r="F25" s="34">
        <v>0</v>
      </c>
      <c r="G25" s="34">
        <v>0</v>
      </c>
      <c r="H25" s="34">
        <v>0</v>
      </c>
      <c r="I25" s="34">
        <v>0</v>
      </c>
      <c r="J25" s="34">
        <v>-3167857.46</v>
      </c>
      <c r="K25" s="36">
        <f t="shared" si="7"/>
        <v>14088439.07</v>
      </c>
    </row>
    <row r="26" spans="1:11" s="5" customFormat="1" ht="39.75" customHeight="1" x14ac:dyDescent="0.2">
      <c r="A26" s="32" t="s">
        <v>71</v>
      </c>
      <c r="B26" s="33" t="s">
        <v>125</v>
      </c>
      <c r="C26" s="54" t="s">
        <v>170</v>
      </c>
      <c r="D26" s="55"/>
      <c r="E26" s="34">
        <v>764805149.39999998</v>
      </c>
      <c r="F26" s="34"/>
      <c r="G26" s="34">
        <v>0</v>
      </c>
      <c r="H26" s="34">
        <v>0</v>
      </c>
      <c r="I26" s="34">
        <v>0</v>
      </c>
      <c r="J26" s="34">
        <v>-83164061.359999999</v>
      </c>
      <c r="K26" s="36">
        <f t="shared" si="7"/>
        <v>681641088.03999996</v>
      </c>
    </row>
    <row r="27" spans="1:11" s="5" customFormat="1" ht="41.25" customHeight="1" x14ac:dyDescent="0.2">
      <c r="A27" s="32" t="s">
        <v>73</v>
      </c>
      <c r="B27" s="33" t="s">
        <v>239</v>
      </c>
      <c r="C27" s="54" t="s">
        <v>240</v>
      </c>
      <c r="D27" s="56"/>
      <c r="E27" s="34">
        <v>325401.40000000002</v>
      </c>
      <c r="F27" s="34">
        <v>0</v>
      </c>
      <c r="G27" s="34">
        <v>0</v>
      </c>
      <c r="H27" s="34">
        <v>0</v>
      </c>
      <c r="I27" s="34">
        <v>0</v>
      </c>
      <c r="J27" s="34">
        <v>-323401.84000000003</v>
      </c>
      <c r="K27" s="36">
        <f t="shared" si="7"/>
        <v>1999.5599999999977</v>
      </c>
    </row>
    <row r="28" spans="1:11" s="5" customFormat="1" ht="64.5" customHeight="1" x14ac:dyDescent="0.2">
      <c r="A28" s="32"/>
      <c r="B28" s="33" t="s">
        <v>278</v>
      </c>
      <c r="C28" s="38"/>
      <c r="D28" s="39"/>
      <c r="E28" s="34"/>
      <c r="F28" s="34"/>
      <c r="G28" s="34"/>
      <c r="H28" s="34"/>
      <c r="I28" s="34"/>
      <c r="J28" s="34">
        <v>16649.14</v>
      </c>
      <c r="K28" s="36">
        <f t="shared" si="7"/>
        <v>16649.14</v>
      </c>
    </row>
    <row r="29" spans="1:11" s="5" customFormat="1" ht="82.5" customHeight="1" x14ac:dyDescent="0.2">
      <c r="A29" s="32" t="s">
        <v>74</v>
      </c>
      <c r="B29" s="33" t="s">
        <v>126</v>
      </c>
      <c r="C29" s="54" t="s">
        <v>171</v>
      </c>
      <c r="D29" s="55"/>
      <c r="E29" s="34">
        <v>11667602.49</v>
      </c>
      <c r="F29" s="34">
        <v>0</v>
      </c>
      <c r="G29" s="34">
        <v>0</v>
      </c>
      <c r="H29" s="34">
        <v>0</v>
      </c>
      <c r="I29" s="34">
        <v>0</v>
      </c>
      <c r="J29" s="34">
        <v>-8132480.96</v>
      </c>
      <c r="K29" s="36">
        <f t="shared" si="7"/>
        <v>3535121.5300000003</v>
      </c>
    </row>
    <row r="30" spans="1:11" s="5" customFormat="1" ht="43.5" customHeight="1" x14ac:dyDescent="0.2">
      <c r="A30" s="37" t="s">
        <v>192</v>
      </c>
      <c r="B30" s="33" t="s">
        <v>127</v>
      </c>
      <c r="C30" s="54" t="s">
        <v>172</v>
      </c>
      <c r="D30" s="55"/>
      <c r="E30" s="34">
        <v>86931602.299999997</v>
      </c>
      <c r="F30" s="34"/>
      <c r="G30" s="34">
        <v>0</v>
      </c>
      <c r="H30" s="34">
        <v>0</v>
      </c>
      <c r="I30" s="34">
        <v>0</v>
      </c>
      <c r="J30" s="34">
        <v>-718246.69</v>
      </c>
      <c r="K30" s="36">
        <f t="shared" si="7"/>
        <v>86213355.609999999</v>
      </c>
    </row>
    <row r="31" spans="1:11" s="5" customFormat="1" ht="29.25" customHeight="1" x14ac:dyDescent="0.2">
      <c r="A31" s="31" t="s">
        <v>76</v>
      </c>
      <c r="B31" s="29" t="s">
        <v>128</v>
      </c>
      <c r="C31" s="52" t="s">
        <v>173</v>
      </c>
      <c r="D31" s="53"/>
      <c r="E31" s="30">
        <f>E32</f>
        <v>3233269.81</v>
      </c>
      <c r="F31" s="30" t="str">
        <f t="shared" ref="F31:J31" si="10">F32</f>
        <v>0,00</v>
      </c>
      <c r="G31" s="30" t="str">
        <f t="shared" si="10"/>
        <v>0,00</v>
      </c>
      <c r="H31" s="30">
        <f t="shared" si="10"/>
        <v>0</v>
      </c>
      <c r="I31" s="30">
        <f t="shared" si="10"/>
        <v>50587861.619999997</v>
      </c>
      <c r="J31" s="30">
        <f t="shared" si="10"/>
        <v>0</v>
      </c>
      <c r="K31" s="35">
        <f t="shared" si="7"/>
        <v>53821131.43</v>
      </c>
    </row>
    <row r="32" spans="1:11" s="5" customFormat="1" ht="78.75" customHeight="1" x14ac:dyDescent="0.2">
      <c r="A32" s="32" t="s">
        <v>77</v>
      </c>
      <c r="B32" s="33" t="s">
        <v>129</v>
      </c>
      <c r="C32" s="54" t="s">
        <v>174</v>
      </c>
      <c r="D32" s="55"/>
      <c r="E32" s="34">
        <v>3233269.81</v>
      </c>
      <c r="F32" s="23" t="s">
        <v>279</v>
      </c>
      <c r="G32" s="23" t="s">
        <v>279</v>
      </c>
      <c r="H32" s="34">
        <v>0</v>
      </c>
      <c r="I32" s="34">
        <v>50587861.619999997</v>
      </c>
      <c r="J32" s="34">
        <v>0</v>
      </c>
      <c r="K32" s="36">
        <f t="shared" si="7"/>
        <v>53821131.43</v>
      </c>
    </row>
    <row r="33" spans="1:13" s="5" customFormat="1" ht="22.5" customHeight="1" x14ac:dyDescent="0.2">
      <c r="A33" s="31" t="s">
        <v>81</v>
      </c>
      <c r="B33" s="29" t="s">
        <v>130</v>
      </c>
      <c r="C33" s="52" t="s">
        <v>175</v>
      </c>
      <c r="D33" s="53"/>
      <c r="E33" s="30">
        <f>SUM(E34:E35)</f>
        <v>77403257.560000002</v>
      </c>
      <c r="F33" s="30">
        <f t="shared" ref="F33:J33" si="11">SUM(F34:F35)</f>
        <v>0</v>
      </c>
      <c r="G33" s="30">
        <f t="shared" si="11"/>
        <v>0</v>
      </c>
      <c r="H33" s="30">
        <f>H34+H35</f>
        <v>0</v>
      </c>
      <c r="I33" s="30">
        <f t="shared" si="11"/>
        <v>25651907.789999999</v>
      </c>
      <c r="J33" s="30">
        <f t="shared" si="11"/>
        <v>29231912.5</v>
      </c>
      <c r="K33" s="35">
        <f t="shared" si="7"/>
        <v>132287077.84999999</v>
      </c>
    </row>
    <row r="34" spans="1:13" s="5" customFormat="1" ht="21.75" customHeight="1" x14ac:dyDescent="0.2">
      <c r="A34" s="32" t="s">
        <v>82</v>
      </c>
      <c r="B34" s="33" t="s">
        <v>131</v>
      </c>
      <c r="C34" s="54" t="s">
        <v>176</v>
      </c>
      <c r="D34" s="55"/>
      <c r="E34" s="34">
        <v>24116546.129999999</v>
      </c>
      <c r="F34" s="34">
        <v>0</v>
      </c>
      <c r="G34" s="34">
        <v>0</v>
      </c>
      <c r="H34" s="34">
        <v>0</v>
      </c>
      <c r="I34" s="34">
        <v>0</v>
      </c>
      <c r="J34" s="34">
        <v>480000</v>
      </c>
      <c r="K34" s="36">
        <f t="shared" si="7"/>
        <v>24596546.129999999</v>
      </c>
    </row>
    <row r="35" spans="1:13" s="5" customFormat="1" ht="28.5" customHeight="1" x14ac:dyDescent="0.2">
      <c r="A35" s="37" t="s">
        <v>231</v>
      </c>
      <c r="B35" s="33" t="s">
        <v>132</v>
      </c>
      <c r="C35" s="54" t="s">
        <v>177</v>
      </c>
      <c r="D35" s="55"/>
      <c r="E35" s="34">
        <v>53286711.43</v>
      </c>
      <c r="F35" s="34">
        <v>0</v>
      </c>
      <c r="G35" s="34">
        <v>0</v>
      </c>
      <c r="H35" s="34">
        <v>0</v>
      </c>
      <c r="I35" s="34">
        <v>25651907.789999999</v>
      </c>
      <c r="J35" s="34">
        <v>28751912.5</v>
      </c>
      <c r="K35" s="36">
        <f t="shared" si="7"/>
        <v>107690531.72</v>
      </c>
    </row>
    <row r="36" spans="1:13" s="5" customFormat="1" ht="27" customHeight="1" x14ac:dyDescent="0.2">
      <c r="A36" s="31" t="s">
        <v>84</v>
      </c>
      <c r="B36" s="29" t="s">
        <v>133</v>
      </c>
      <c r="C36" s="52" t="s">
        <v>178</v>
      </c>
      <c r="D36" s="53"/>
      <c r="E36" s="30">
        <f>SUM(E37:E40)</f>
        <v>109673772.83999999</v>
      </c>
      <c r="F36" s="30">
        <f>SUM(F37:F41)</f>
        <v>0</v>
      </c>
      <c r="G36" s="30">
        <f t="shared" ref="G36" si="12">SUM(G37:G40)</f>
        <v>0</v>
      </c>
      <c r="H36" s="30">
        <f>SUM(H37:H41)</f>
        <v>0</v>
      </c>
      <c r="I36" s="30">
        <f>SUM(I37:I41)</f>
        <v>0</v>
      </c>
      <c r="J36" s="30">
        <f>SUM(J37:J41)</f>
        <v>33465724.68</v>
      </c>
      <c r="K36" s="35">
        <f t="shared" si="7"/>
        <v>143139497.51999998</v>
      </c>
    </row>
    <row r="37" spans="1:13" s="5" customFormat="1" ht="24" customHeight="1" x14ac:dyDescent="0.2">
      <c r="A37" s="32" t="s">
        <v>85</v>
      </c>
      <c r="B37" s="33" t="s">
        <v>134</v>
      </c>
      <c r="C37" s="54" t="s">
        <v>179</v>
      </c>
      <c r="D37" s="55"/>
      <c r="E37" s="34">
        <v>17380744.809999999</v>
      </c>
      <c r="F37" s="34">
        <v>0</v>
      </c>
      <c r="G37" s="34">
        <v>0</v>
      </c>
      <c r="H37" s="34">
        <v>0</v>
      </c>
      <c r="I37" s="34">
        <v>0</v>
      </c>
      <c r="J37" s="34">
        <v>-3465011.57</v>
      </c>
      <c r="K37" s="36">
        <f t="shared" si="7"/>
        <v>13915733.239999998</v>
      </c>
    </row>
    <row r="38" spans="1:13" s="5" customFormat="1" ht="24.75" customHeight="1" x14ac:dyDescent="0.2">
      <c r="A38" s="37" t="s">
        <v>87</v>
      </c>
      <c r="B38" s="33" t="s">
        <v>135</v>
      </c>
      <c r="C38" s="54" t="s">
        <v>180</v>
      </c>
      <c r="D38" s="55"/>
      <c r="E38" s="34">
        <v>19884334.48</v>
      </c>
      <c r="F38" s="34">
        <v>0</v>
      </c>
      <c r="G38" s="34">
        <v>0</v>
      </c>
      <c r="H38" s="34">
        <v>0</v>
      </c>
      <c r="I38" s="34">
        <v>0</v>
      </c>
      <c r="J38" s="34">
        <v>13215671.800000001</v>
      </c>
      <c r="K38" s="36">
        <f t="shared" si="7"/>
        <v>33100006.280000001</v>
      </c>
    </row>
    <row r="39" spans="1:13" s="5" customFormat="1" ht="22.5" customHeight="1" x14ac:dyDescent="0.2">
      <c r="A39" s="32" t="s">
        <v>89</v>
      </c>
      <c r="B39" s="33" t="s">
        <v>136</v>
      </c>
      <c r="C39" s="54" t="s">
        <v>181</v>
      </c>
      <c r="D39" s="55"/>
      <c r="E39" s="34">
        <v>61219890.060000002</v>
      </c>
      <c r="F39" s="34"/>
      <c r="G39" s="34">
        <v>0</v>
      </c>
      <c r="H39" s="34">
        <v>0</v>
      </c>
      <c r="I39" s="34">
        <v>0</v>
      </c>
      <c r="J39" s="34">
        <v>27850349.23</v>
      </c>
      <c r="K39" s="36">
        <f t="shared" si="7"/>
        <v>89070239.290000007</v>
      </c>
    </row>
    <row r="40" spans="1:13" s="5" customFormat="1" ht="78" customHeight="1" x14ac:dyDescent="0.2">
      <c r="A40" s="40" t="s">
        <v>91</v>
      </c>
      <c r="B40" s="41" t="s">
        <v>196</v>
      </c>
      <c r="C40" s="54" t="s">
        <v>195</v>
      </c>
      <c r="D40" s="55"/>
      <c r="E40" s="42">
        <v>11188803.49</v>
      </c>
      <c r="F40" s="34">
        <v>0</v>
      </c>
      <c r="G40" s="34">
        <v>0</v>
      </c>
      <c r="H40" s="34">
        <v>0</v>
      </c>
      <c r="I40" s="34">
        <v>0</v>
      </c>
      <c r="J40" s="34">
        <v>-4135284.7800000003</v>
      </c>
      <c r="K40" s="36">
        <f t="shared" si="7"/>
        <v>7053518.71</v>
      </c>
    </row>
    <row r="41" spans="1:13" s="5" customFormat="1" ht="30" customHeight="1" x14ac:dyDescent="0.2">
      <c r="A41" s="40" t="s">
        <v>253</v>
      </c>
      <c r="B41" s="41" t="s">
        <v>249</v>
      </c>
      <c r="C41" s="54" t="s">
        <v>250</v>
      </c>
      <c r="D41" s="56"/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36">
        <f t="shared" si="7"/>
        <v>0</v>
      </c>
    </row>
    <row r="42" spans="1:13" s="5" customFormat="1" ht="40.5" customHeight="1" x14ac:dyDescent="0.2">
      <c r="A42" s="31" t="s">
        <v>93</v>
      </c>
      <c r="B42" s="29" t="s">
        <v>137</v>
      </c>
      <c r="C42" s="52" t="s">
        <v>182</v>
      </c>
      <c r="D42" s="53"/>
      <c r="E42" s="30">
        <f t="shared" ref="E42:H42" si="13">SUM(E43:E48)</f>
        <v>82208231.930000007</v>
      </c>
      <c r="F42" s="30">
        <f t="shared" si="13"/>
        <v>0</v>
      </c>
      <c r="G42" s="30">
        <f t="shared" si="13"/>
        <v>0</v>
      </c>
      <c r="H42" s="30">
        <f t="shared" si="13"/>
        <v>0</v>
      </c>
      <c r="I42" s="30">
        <f>SUM(I43:I48)</f>
        <v>18430224.450000003</v>
      </c>
      <c r="J42" s="30">
        <f>SUM(J43:J48)</f>
        <v>10225171.16</v>
      </c>
      <c r="K42" s="35">
        <f t="shared" si="7"/>
        <v>110863627.54000001</v>
      </c>
    </row>
    <row r="43" spans="1:13" s="5" customFormat="1" ht="72" customHeight="1" x14ac:dyDescent="0.2">
      <c r="A43" s="32" t="s">
        <v>94</v>
      </c>
      <c r="B43" s="33" t="s">
        <v>222</v>
      </c>
      <c r="C43" s="54" t="s">
        <v>221</v>
      </c>
      <c r="D43" s="55"/>
      <c r="E43" s="34">
        <v>20391339.199999999</v>
      </c>
      <c r="F43" s="34">
        <v>0</v>
      </c>
      <c r="G43" s="34">
        <v>0</v>
      </c>
      <c r="H43" s="34">
        <v>0</v>
      </c>
      <c r="I43" s="34">
        <v>0</v>
      </c>
      <c r="J43" s="34">
        <v>6174979.6200000001</v>
      </c>
      <c r="K43" s="36">
        <f t="shared" si="7"/>
        <v>26566318.82</v>
      </c>
    </row>
    <row r="44" spans="1:13" s="5" customFormat="1" ht="20.25" customHeight="1" x14ac:dyDescent="0.2">
      <c r="A44" s="32" t="s">
        <v>96</v>
      </c>
      <c r="B44" s="33" t="s">
        <v>251</v>
      </c>
      <c r="C44" s="54" t="s">
        <v>252</v>
      </c>
      <c r="D44" s="56"/>
      <c r="E44" s="34">
        <v>900200</v>
      </c>
      <c r="F44" s="34">
        <v>0</v>
      </c>
      <c r="G44" s="34">
        <v>0</v>
      </c>
      <c r="H44" s="34">
        <v>0</v>
      </c>
      <c r="I44" s="34">
        <v>0</v>
      </c>
      <c r="J44" s="34">
        <v>703767.49</v>
      </c>
      <c r="K44" s="36">
        <f t="shared" si="7"/>
        <v>1603967.49</v>
      </c>
    </row>
    <row r="45" spans="1:13" s="5" customFormat="1" ht="39.75" customHeight="1" x14ac:dyDescent="0.2">
      <c r="A45" s="32" t="s">
        <v>194</v>
      </c>
      <c r="B45" s="33" t="s">
        <v>224</v>
      </c>
      <c r="C45" s="54" t="s">
        <v>223</v>
      </c>
      <c r="D45" s="55"/>
      <c r="E45" s="34">
        <v>2455830</v>
      </c>
      <c r="F45" s="34">
        <v>0</v>
      </c>
      <c r="G45" s="34">
        <v>0</v>
      </c>
      <c r="H45" s="34">
        <v>0</v>
      </c>
      <c r="I45" s="34">
        <v>0</v>
      </c>
      <c r="J45" s="34">
        <v>50744</v>
      </c>
      <c r="K45" s="36">
        <f t="shared" si="7"/>
        <v>2506574</v>
      </c>
      <c r="L45" s="6"/>
      <c r="M45" s="11"/>
    </row>
    <row r="46" spans="1:13" s="5" customFormat="1" ht="106.5" customHeight="1" x14ac:dyDescent="0.2">
      <c r="A46" s="37" t="s">
        <v>197</v>
      </c>
      <c r="B46" s="33" t="s">
        <v>226</v>
      </c>
      <c r="C46" s="54" t="s">
        <v>225</v>
      </c>
      <c r="D46" s="55"/>
      <c r="E46" s="34">
        <v>40102703.090000004</v>
      </c>
      <c r="F46" s="34">
        <v>0</v>
      </c>
      <c r="G46" s="34">
        <v>0</v>
      </c>
      <c r="H46" s="34">
        <v>0</v>
      </c>
      <c r="I46" s="34">
        <v>18430224.450000003</v>
      </c>
      <c r="J46" s="34">
        <v>5101192.9800000004</v>
      </c>
      <c r="K46" s="36">
        <f t="shared" si="7"/>
        <v>63634120.520000011</v>
      </c>
      <c r="L46" s="6"/>
    </row>
    <row r="47" spans="1:13" s="5" customFormat="1" ht="47.25" customHeight="1" x14ac:dyDescent="0.2">
      <c r="A47" s="32" t="s">
        <v>232</v>
      </c>
      <c r="B47" s="33" t="s">
        <v>228</v>
      </c>
      <c r="C47" s="54" t="s">
        <v>227</v>
      </c>
      <c r="D47" s="55"/>
      <c r="E47" s="34">
        <v>2352862.64</v>
      </c>
      <c r="F47" s="34">
        <v>0</v>
      </c>
      <c r="G47" s="34">
        <v>0</v>
      </c>
      <c r="H47" s="34">
        <v>0</v>
      </c>
      <c r="I47" s="34">
        <v>0</v>
      </c>
      <c r="J47" s="34">
        <v>-1805512.93</v>
      </c>
      <c r="K47" s="36">
        <f t="shared" si="7"/>
        <v>547349.7100000002</v>
      </c>
      <c r="L47" s="6"/>
    </row>
    <row r="48" spans="1:13" s="5" customFormat="1" ht="48" customHeight="1" x14ac:dyDescent="0.2">
      <c r="A48" s="37" t="s">
        <v>254</v>
      </c>
      <c r="B48" s="33" t="s">
        <v>230</v>
      </c>
      <c r="C48" s="54" t="s">
        <v>229</v>
      </c>
      <c r="D48" s="55"/>
      <c r="E48" s="34">
        <v>16005297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6">
        <f t="shared" si="7"/>
        <v>16005297</v>
      </c>
      <c r="L48" s="6"/>
      <c r="M48" s="11"/>
    </row>
    <row r="49" spans="1:13" s="5" customFormat="1" ht="30.75" customHeight="1" x14ac:dyDescent="0.2">
      <c r="A49" s="31" t="s">
        <v>98</v>
      </c>
      <c r="B49" s="29" t="s">
        <v>138</v>
      </c>
      <c r="C49" s="52" t="s">
        <v>183</v>
      </c>
      <c r="D49" s="53"/>
      <c r="E49" s="30">
        <f>E50+E51</f>
        <v>19452992.710000001</v>
      </c>
      <c r="F49" s="30">
        <f>F50+F51</f>
        <v>0</v>
      </c>
      <c r="G49" s="30">
        <f t="shared" ref="G49:H49" si="14">G50+G51</f>
        <v>0</v>
      </c>
      <c r="H49" s="30">
        <f t="shared" si="14"/>
        <v>0</v>
      </c>
      <c r="I49" s="30">
        <f>I50+I51</f>
        <v>0</v>
      </c>
      <c r="J49" s="30">
        <f>J50+J51</f>
        <v>-6250045.3600000003</v>
      </c>
      <c r="K49" s="35">
        <f t="shared" si="7"/>
        <v>13202947.350000001</v>
      </c>
      <c r="L49" s="6"/>
      <c r="M49" s="11"/>
    </row>
    <row r="50" spans="1:13" s="5" customFormat="1" ht="33.75" customHeight="1" x14ac:dyDescent="0.2">
      <c r="A50" s="32" t="s">
        <v>99</v>
      </c>
      <c r="B50" s="33" t="s">
        <v>139</v>
      </c>
      <c r="C50" s="54" t="s">
        <v>184</v>
      </c>
      <c r="D50" s="55"/>
      <c r="E50" s="34">
        <v>19452992.710000001</v>
      </c>
      <c r="F50" s="23" t="s">
        <v>280</v>
      </c>
      <c r="G50" s="23" t="s">
        <v>279</v>
      </c>
      <c r="H50" s="34" t="s">
        <v>280</v>
      </c>
      <c r="I50" s="34">
        <v>0</v>
      </c>
      <c r="J50" s="34">
        <v>-6716045.3600000003</v>
      </c>
      <c r="K50" s="36">
        <f t="shared" si="7"/>
        <v>12736947.350000001</v>
      </c>
      <c r="L50" s="6"/>
      <c r="M50" s="11"/>
    </row>
    <row r="51" spans="1:13" s="5" customFormat="1" ht="23.25" customHeight="1" x14ac:dyDescent="0.2">
      <c r="A51" s="32" t="s">
        <v>260</v>
      </c>
      <c r="B51" s="41" t="s">
        <v>237</v>
      </c>
      <c r="C51" s="54" t="s">
        <v>238</v>
      </c>
      <c r="D51" s="56"/>
      <c r="E51" s="42">
        <v>0</v>
      </c>
      <c r="F51" s="42">
        <v>0</v>
      </c>
      <c r="G51" s="24" t="s">
        <v>279</v>
      </c>
      <c r="H51" s="42">
        <v>0</v>
      </c>
      <c r="I51" s="42">
        <v>0</v>
      </c>
      <c r="J51" s="42">
        <v>466000</v>
      </c>
      <c r="K51" s="36">
        <f t="shared" si="7"/>
        <v>466000</v>
      </c>
    </row>
    <row r="52" spans="1:13" s="5" customFormat="1" ht="21.75" customHeight="1" x14ac:dyDescent="0.2">
      <c r="A52" s="28"/>
      <c r="B52" s="29" t="s">
        <v>140</v>
      </c>
      <c r="C52" s="52" t="s">
        <v>185</v>
      </c>
      <c r="D52" s="53"/>
      <c r="E52" s="30">
        <f>E53+E62+E64+E58+E60</f>
        <v>24618986594.189999</v>
      </c>
      <c r="F52" s="30">
        <f>F53+F62+F64+F58+F60</f>
        <v>17190274.640000001</v>
      </c>
      <c r="G52" s="30">
        <f t="shared" ref="G52" si="15">G53+G62+G64+G58+G60</f>
        <v>183369561.62999997</v>
      </c>
      <c r="H52" s="30">
        <f>H53+H62+H64+H58+H60</f>
        <v>0</v>
      </c>
      <c r="I52" s="30">
        <f>I53+I62+I64+I58+I60</f>
        <v>880760900</v>
      </c>
      <c r="J52" s="30">
        <f>J53+J62+J64+J58+J60</f>
        <v>1033029442.9200001</v>
      </c>
      <c r="K52" s="35">
        <f t="shared" si="7"/>
        <v>26733336773.379997</v>
      </c>
    </row>
    <row r="53" spans="1:13" s="5" customFormat="1" ht="21.75" customHeight="1" x14ac:dyDescent="0.2">
      <c r="A53" s="31" t="s">
        <v>101</v>
      </c>
      <c r="B53" s="29" t="s">
        <v>141</v>
      </c>
      <c r="C53" s="52" t="s">
        <v>186</v>
      </c>
      <c r="D53" s="53"/>
      <c r="E53" s="30">
        <f>E54+E55+E56+E57</f>
        <v>24440676200</v>
      </c>
      <c r="F53" s="30">
        <f t="shared" ref="F53:H53" si="16">F54+F55+F56+F57</f>
        <v>28087332</v>
      </c>
      <c r="G53" s="30">
        <f t="shared" si="16"/>
        <v>327114083.53999996</v>
      </c>
      <c r="H53" s="30">
        <f t="shared" si="16"/>
        <v>0</v>
      </c>
      <c r="I53" s="30">
        <f>I54+I55+I56+I57</f>
        <v>880760900</v>
      </c>
      <c r="J53" s="30">
        <f>J54+J55+J56+J57</f>
        <v>1072906265</v>
      </c>
      <c r="K53" s="35">
        <f t="shared" si="7"/>
        <v>26749544780.540001</v>
      </c>
    </row>
    <row r="54" spans="1:13" s="5" customFormat="1" ht="23.25" customHeight="1" x14ac:dyDescent="0.2">
      <c r="A54" s="37" t="s">
        <v>102</v>
      </c>
      <c r="B54" s="33" t="s">
        <v>142</v>
      </c>
      <c r="C54" s="46" t="s">
        <v>213</v>
      </c>
      <c r="D54" s="47"/>
      <c r="E54" s="34">
        <v>848298000</v>
      </c>
      <c r="F54" s="34">
        <v>0</v>
      </c>
      <c r="G54" s="34">
        <v>0</v>
      </c>
      <c r="H54" s="34">
        <v>0</v>
      </c>
      <c r="I54" s="34">
        <v>179114600</v>
      </c>
      <c r="J54" s="34">
        <v>289818300</v>
      </c>
      <c r="K54" s="36">
        <f t="shared" si="7"/>
        <v>1317230900</v>
      </c>
    </row>
    <row r="55" spans="1:13" s="5" customFormat="1" ht="28.5" customHeight="1" x14ac:dyDescent="0.2">
      <c r="A55" s="32" t="s">
        <v>233</v>
      </c>
      <c r="B55" s="33" t="s">
        <v>143</v>
      </c>
      <c r="C55" s="46" t="s">
        <v>214</v>
      </c>
      <c r="D55" s="47"/>
      <c r="E55" s="34">
        <v>5732198100</v>
      </c>
      <c r="F55" s="34">
        <v>0</v>
      </c>
      <c r="G55" s="34">
        <v>268248283.53999999</v>
      </c>
      <c r="H55" s="34">
        <v>0</v>
      </c>
      <c r="I55" s="34">
        <v>1690500</v>
      </c>
      <c r="J55" s="34">
        <v>582257700</v>
      </c>
      <c r="K55" s="36">
        <f t="shared" si="7"/>
        <v>6584394583.54</v>
      </c>
    </row>
    <row r="56" spans="1:13" s="5" customFormat="1" ht="33.75" customHeight="1" x14ac:dyDescent="0.2">
      <c r="A56" s="32" t="s">
        <v>234</v>
      </c>
      <c r="B56" s="33" t="s">
        <v>144</v>
      </c>
      <c r="C56" s="46" t="s">
        <v>215</v>
      </c>
      <c r="D56" s="47"/>
      <c r="E56" s="34">
        <v>17488464100</v>
      </c>
      <c r="F56" s="34">
        <v>0</v>
      </c>
      <c r="G56" s="36">
        <v>-2730000</v>
      </c>
      <c r="H56" s="34">
        <v>0</v>
      </c>
      <c r="I56" s="34">
        <v>677965000</v>
      </c>
      <c r="J56" s="34">
        <v>185429900</v>
      </c>
      <c r="K56" s="36">
        <f t="shared" si="7"/>
        <v>18349129000</v>
      </c>
    </row>
    <row r="57" spans="1:13" s="5" customFormat="1" ht="33" customHeight="1" x14ac:dyDescent="0.2">
      <c r="A57" s="32" t="s">
        <v>255</v>
      </c>
      <c r="B57" s="33" t="s">
        <v>145</v>
      </c>
      <c r="C57" s="46" t="s">
        <v>216</v>
      </c>
      <c r="D57" s="47"/>
      <c r="E57" s="34">
        <v>371716000</v>
      </c>
      <c r="F57" s="34">
        <v>28087332</v>
      </c>
      <c r="G57" s="34">
        <v>61595800</v>
      </c>
      <c r="H57" s="34">
        <v>0</v>
      </c>
      <c r="I57" s="34">
        <v>21990800</v>
      </c>
      <c r="J57" s="34">
        <v>15400365</v>
      </c>
      <c r="K57" s="36">
        <f t="shared" si="7"/>
        <v>498790297</v>
      </c>
    </row>
    <row r="58" spans="1:13" s="5" customFormat="1" ht="28.5" customHeight="1" x14ac:dyDescent="0.2">
      <c r="A58" s="31" t="s">
        <v>146</v>
      </c>
      <c r="B58" s="29" t="s">
        <v>245</v>
      </c>
      <c r="C58" s="61" t="s">
        <v>246</v>
      </c>
      <c r="D58" s="62"/>
      <c r="E58" s="43">
        <f>E59</f>
        <v>159412632.25999999</v>
      </c>
      <c r="F58" s="43">
        <f t="shared" ref="F58:J58" si="17">F59</f>
        <v>0</v>
      </c>
      <c r="G58" s="43">
        <f t="shared" si="17"/>
        <v>-143744521.91</v>
      </c>
      <c r="H58" s="43">
        <f t="shared" si="17"/>
        <v>0</v>
      </c>
      <c r="I58" s="43">
        <f t="shared" si="17"/>
        <v>0</v>
      </c>
      <c r="J58" s="43">
        <f t="shared" si="17"/>
        <v>-370354.06</v>
      </c>
      <c r="K58" s="35">
        <f t="shared" si="7"/>
        <v>15297756.289999994</v>
      </c>
    </row>
    <row r="59" spans="1:13" s="5" customFormat="1" ht="24" customHeight="1" x14ac:dyDescent="0.2">
      <c r="A59" s="40" t="s">
        <v>235</v>
      </c>
      <c r="B59" s="41" t="s">
        <v>247</v>
      </c>
      <c r="C59" s="63" t="s">
        <v>248</v>
      </c>
      <c r="D59" s="56"/>
      <c r="E59" s="42">
        <v>159412632.25999999</v>
      </c>
      <c r="F59" s="42">
        <v>0</v>
      </c>
      <c r="G59" s="42">
        <v>-143744521.91</v>
      </c>
      <c r="H59" s="42">
        <v>0</v>
      </c>
      <c r="I59" s="42">
        <v>0</v>
      </c>
      <c r="J59" s="42">
        <v>-370354.06</v>
      </c>
      <c r="K59" s="36">
        <f t="shared" si="7"/>
        <v>15297756.289999994</v>
      </c>
    </row>
    <row r="60" spans="1:13" s="5" customFormat="1" ht="33.75" customHeight="1" x14ac:dyDescent="0.2">
      <c r="A60" s="31" t="s">
        <v>147</v>
      </c>
      <c r="B60" s="29" t="s">
        <v>241</v>
      </c>
      <c r="C60" s="48" t="s">
        <v>242</v>
      </c>
      <c r="D60" s="49"/>
      <c r="E60" s="43">
        <v>0</v>
      </c>
      <c r="F60" s="43">
        <v>0</v>
      </c>
      <c r="G60" s="43">
        <v>0</v>
      </c>
      <c r="H60" s="43">
        <v>0</v>
      </c>
      <c r="I60" s="43">
        <f>I61</f>
        <v>0</v>
      </c>
      <c r="J60" s="43">
        <f>J61</f>
        <v>9040958.7100000009</v>
      </c>
      <c r="K60" s="35">
        <f t="shared" si="7"/>
        <v>9040958.7100000009</v>
      </c>
    </row>
    <row r="61" spans="1:13" s="5" customFormat="1" ht="51" customHeight="1" x14ac:dyDescent="0.2">
      <c r="A61" s="38" t="s">
        <v>236</v>
      </c>
      <c r="B61" s="44" t="s">
        <v>258</v>
      </c>
      <c r="C61" s="50" t="s">
        <v>259</v>
      </c>
      <c r="D61" s="51"/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9040958.7100000009</v>
      </c>
      <c r="K61" s="36">
        <f t="shared" si="7"/>
        <v>9040958.7100000009</v>
      </c>
    </row>
    <row r="62" spans="1:13" s="5" customFormat="1" ht="24" customHeight="1" x14ac:dyDescent="0.2">
      <c r="A62" s="31" t="s">
        <v>243</v>
      </c>
      <c r="B62" s="29" t="s">
        <v>149</v>
      </c>
      <c r="C62" s="52" t="s">
        <v>187</v>
      </c>
      <c r="D62" s="53"/>
      <c r="E62" s="30">
        <f>E63</f>
        <v>18897761.93</v>
      </c>
      <c r="F62" s="30">
        <f t="shared" ref="F62:J62" si="18">F63</f>
        <v>0</v>
      </c>
      <c r="G62" s="30">
        <f t="shared" si="18"/>
        <v>0</v>
      </c>
      <c r="H62" s="30">
        <f t="shared" si="18"/>
        <v>0</v>
      </c>
      <c r="I62" s="30">
        <f t="shared" si="18"/>
        <v>0</v>
      </c>
      <c r="J62" s="30">
        <f t="shared" si="18"/>
        <v>-14393922.59</v>
      </c>
      <c r="K62" s="35">
        <f t="shared" si="7"/>
        <v>4503839.34</v>
      </c>
    </row>
    <row r="63" spans="1:13" s="5" customFormat="1" ht="39.75" customHeight="1" x14ac:dyDescent="0.2">
      <c r="A63" s="40" t="s">
        <v>244</v>
      </c>
      <c r="B63" s="41" t="s">
        <v>148</v>
      </c>
      <c r="C63" s="46" t="s">
        <v>217</v>
      </c>
      <c r="D63" s="47"/>
      <c r="E63" s="42">
        <v>18897761.93</v>
      </c>
      <c r="F63" s="34">
        <v>0</v>
      </c>
      <c r="G63" s="34">
        <v>0</v>
      </c>
      <c r="H63" s="34">
        <v>0</v>
      </c>
      <c r="I63" s="34">
        <v>0</v>
      </c>
      <c r="J63" s="34">
        <v>-14393922.59</v>
      </c>
      <c r="K63" s="36">
        <f t="shared" si="7"/>
        <v>4503839.34</v>
      </c>
    </row>
    <row r="64" spans="1:13" s="5" customFormat="1" ht="66.75" customHeight="1" x14ac:dyDescent="0.2">
      <c r="A64" s="31" t="s">
        <v>256</v>
      </c>
      <c r="B64" s="29" t="s">
        <v>152</v>
      </c>
      <c r="C64" s="52" t="s">
        <v>188</v>
      </c>
      <c r="D64" s="53"/>
      <c r="E64" s="30">
        <v>0</v>
      </c>
      <c r="F64" s="30">
        <f t="shared" ref="F64:J64" si="19">F65</f>
        <v>-10897057.359999999</v>
      </c>
      <c r="G64" s="30">
        <f t="shared" si="19"/>
        <v>0</v>
      </c>
      <c r="H64" s="30">
        <f t="shared" si="19"/>
        <v>0</v>
      </c>
      <c r="I64" s="30">
        <f t="shared" si="19"/>
        <v>0</v>
      </c>
      <c r="J64" s="30">
        <f t="shared" si="19"/>
        <v>-34153504.140000001</v>
      </c>
      <c r="K64" s="35">
        <f t="shared" si="7"/>
        <v>-45050561.5</v>
      </c>
    </row>
    <row r="65" spans="1:11" s="5" customFormat="1" ht="59.25" customHeight="1" x14ac:dyDescent="0.2">
      <c r="A65" s="32" t="s">
        <v>257</v>
      </c>
      <c r="B65" s="33" t="s">
        <v>150</v>
      </c>
      <c r="C65" s="46" t="s">
        <v>218</v>
      </c>
      <c r="D65" s="47"/>
      <c r="E65" s="34">
        <v>0</v>
      </c>
      <c r="F65" s="34">
        <v>-10897057.359999999</v>
      </c>
      <c r="G65" s="34">
        <v>0</v>
      </c>
      <c r="H65" s="34">
        <v>0</v>
      </c>
      <c r="I65" s="34">
        <v>0</v>
      </c>
      <c r="J65" s="34">
        <v>-34153504.140000001</v>
      </c>
      <c r="K65" s="36">
        <f t="shared" si="7"/>
        <v>-45050561.5</v>
      </c>
    </row>
    <row r="66" spans="1:11" s="6" customFormat="1" x14ac:dyDescent="0.2">
      <c r="A66" s="12" t="s">
        <v>4</v>
      </c>
      <c r="B66" s="13" t="s">
        <v>189</v>
      </c>
      <c r="C66" s="60" t="s">
        <v>0</v>
      </c>
      <c r="D66" s="60" t="s">
        <v>1</v>
      </c>
      <c r="E66" s="14">
        <f>E67+E76+E81+E90+E95+E98+E104+E107+E109+E114+E119+E121</f>
        <v>42859930051.219994</v>
      </c>
      <c r="F66" s="14">
        <f t="shared" ref="F66:K66" si="20">F67+F76+F81+F90+F95+F98+F104+F107+F109+F114+F119+F121</f>
        <v>1036322629.1899991</v>
      </c>
      <c r="G66" s="14">
        <f t="shared" si="20"/>
        <v>183369561.63000017</v>
      </c>
      <c r="H66" s="14">
        <f t="shared" si="20"/>
        <v>0</v>
      </c>
      <c r="I66" s="14">
        <f t="shared" si="20"/>
        <v>987096949.99999928</v>
      </c>
      <c r="J66" s="14">
        <f t="shared" si="20"/>
        <v>930480713.67999983</v>
      </c>
      <c r="K66" s="14">
        <f t="shared" si="20"/>
        <v>45997199905.720001</v>
      </c>
    </row>
    <row r="67" spans="1:11" s="6" customFormat="1" x14ac:dyDescent="0.2">
      <c r="A67" s="12" t="s">
        <v>5</v>
      </c>
      <c r="B67" s="15" t="s">
        <v>198</v>
      </c>
      <c r="C67" s="59" t="s">
        <v>6</v>
      </c>
      <c r="D67" s="59" t="s">
        <v>7</v>
      </c>
      <c r="E67" s="16">
        <f t="shared" ref="E67:K67" si="21">SUM(E68:E75)</f>
        <v>4010096098.9000001</v>
      </c>
      <c r="F67" s="16">
        <f t="shared" si="21"/>
        <v>-222814479.53999996</v>
      </c>
      <c r="G67" s="16">
        <f t="shared" si="21"/>
        <v>-165944735.63</v>
      </c>
      <c r="H67" s="16">
        <f t="shared" si="21"/>
        <v>162945014.57999998</v>
      </c>
      <c r="I67" s="16">
        <f t="shared" si="21"/>
        <v>-333186348.57000017</v>
      </c>
      <c r="J67" s="16">
        <f t="shared" si="21"/>
        <v>-120245357.95000017</v>
      </c>
      <c r="K67" s="16">
        <f t="shared" si="21"/>
        <v>3330850191.79</v>
      </c>
    </row>
    <row r="68" spans="1:11" s="6" customFormat="1" ht="25.5" x14ac:dyDescent="0.2">
      <c r="A68" s="17" t="s">
        <v>8</v>
      </c>
      <c r="B68" s="18" t="s">
        <v>9</v>
      </c>
      <c r="C68" s="19" t="s">
        <v>6</v>
      </c>
      <c r="D68" s="19" t="s">
        <v>10</v>
      </c>
      <c r="E68" s="20">
        <v>10622906.74</v>
      </c>
      <c r="F68" s="20">
        <v>0</v>
      </c>
      <c r="G68" s="20">
        <v>0</v>
      </c>
      <c r="H68" s="20">
        <v>0</v>
      </c>
      <c r="I68" s="20">
        <v>-387336.72000000067</v>
      </c>
      <c r="J68" s="20">
        <v>45892</v>
      </c>
      <c r="K68" s="20">
        <f t="shared" ref="K68:K75" si="22">E68+F68+G68+H68+J68+I68</f>
        <v>10281462.02</v>
      </c>
    </row>
    <row r="69" spans="1:11" s="6" customFormat="1" ht="38.25" x14ac:dyDescent="0.2">
      <c r="A69" s="17" t="s">
        <v>11</v>
      </c>
      <c r="B69" s="18" t="s">
        <v>12</v>
      </c>
      <c r="C69" s="19" t="s">
        <v>6</v>
      </c>
      <c r="D69" s="19" t="s">
        <v>13</v>
      </c>
      <c r="E69" s="20">
        <v>89276721.269999996</v>
      </c>
      <c r="F69" s="20">
        <v>0</v>
      </c>
      <c r="G69" s="20">
        <v>0</v>
      </c>
      <c r="H69" s="20">
        <v>0</v>
      </c>
      <c r="I69" s="20">
        <v>430045</v>
      </c>
      <c r="J69" s="20">
        <v>0</v>
      </c>
      <c r="K69" s="20">
        <f t="shared" si="22"/>
        <v>89706766.269999996</v>
      </c>
    </row>
    <row r="70" spans="1:11" s="6" customFormat="1" ht="51" x14ac:dyDescent="0.2">
      <c r="A70" s="17" t="s">
        <v>14</v>
      </c>
      <c r="B70" s="18" t="s">
        <v>15</v>
      </c>
      <c r="C70" s="19" t="s">
        <v>6</v>
      </c>
      <c r="D70" s="19" t="s">
        <v>16</v>
      </c>
      <c r="E70" s="20">
        <v>771417133.63</v>
      </c>
      <c r="F70" s="20">
        <v>0</v>
      </c>
      <c r="G70" s="20">
        <v>11266804.409999967</v>
      </c>
      <c r="H70" s="20">
        <v>0</v>
      </c>
      <c r="I70" s="20">
        <v>5078116.2000000477</v>
      </c>
      <c r="J70" s="20">
        <v>2028197.689999938</v>
      </c>
      <c r="K70" s="20">
        <f t="shared" si="22"/>
        <v>789790251.92999995</v>
      </c>
    </row>
    <row r="71" spans="1:11" s="6" customFormat="1" x14ac:dyDescent="0.2">
      <c r="A71" s="17" t="s">
        <v>17</v>
      </c>
      <c r="B71" s="18" t="s">
        <v>18</v>
      </c>
      <c r="C71" s="19" t="s">
        <v>6</v>
      </c>
      <c r="D71" s="19" t="s">
        <v>19</v>
      </c>
      <c r="E71" s="20">
        <v>33600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f t="shared" si="22"/>
        <v>33600</v>
      </c>
    </row>
    <row r="72" spans="1:11" s="6" customFormat="1" ht="38.25" x14ac:dyDescent="0.2">
      <c r="A72" s="17" t="s">
        <v>20</v>
      </c>
      <c r="B72" s="18" t="s">
        <v>21</v>
      </c>
      <c r="C72" s="19" t="s">
        <v>6</v>
      </c>
      <c r="D72" s="19" t="s">
        <v>22</v>
      </c>
      <c r="E72" s="20">
        <v>243267210.58000001</v>
      </c>
      <c r="F72" s="20">
        <v>0</v>
      </c>
      <c r="G72" s="20">
        <v>1046215.5</v>
      </c>
      <c r="H72" s="20">
        <v>0</v>
      </c>
      <c r="I72" s="20">
        <v>1412824</v>
      </c>
      <c r="J72" s="20">
        <v>0</v>
      </c>
      <c r="K72" s="20">
        <f t="shared" si="22"/>
        <v>245726250.08000001</v>
      </c>
    </row>
    <row r="73" spans="1:11" s="6" customFormat="1" x14ac:dyDescent="0.2">
      <c r="A73" s="17" t="s">
        <v>23</v>
      </c>
      <c r="B73" s="18" t="s">
        <v>265</v>
      </c>
      <c r="C73" s="19" t="s">
        <v>6</v>
      </c>
      <c r="D73" s="19" t="s">
        <v>24</v>
      </c>
      <c r="E73" s="20">
        <v>2539201.5699999998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f t="shared" si="22"/>
        <v>2539201.5699999998</v>
      </c>
    </row>
    <row r="74" spans="1:11" s="6" customFormat="1" x14ac:dyDescent="0.2">
      <c r="A74" s="17" t="s">
        <v>25</v>
      </c>
      <c r="B74" s="18" t="s">
        <v>26</v>
      </c>
      <c r="C74" s="19" t="s">
        <v>6</v>
      </c>
      <c r="D74" s="19" t="s">
        <v>27</v>
      </c>
      <c r="E74" s="20">
        <v>85000000</v>
      </c>
      <c r="F74" s="20">
        <v>0</v>
      </c>
      <c r="G74" s="20">
        <v>0</v>
      </c>
      <c r="H74" s="20">
        <v>28771854.579999998</v>
      </c>
      <c r="I74" s="20">
        <v>0</v>
      </c>
      <c r="J74" s="20">
        <v>0</v>
      </c>
      <c r="K74" s="20">
        <f t="shared" si="22"/>
        <v>113771854.58</v>
      </c>
    </row>
    <row r="75" spans="1:11" s="6" customFormat="1" x14ac:dyDescent="0.2">
      <c r="A75" s="17" t="s">
        <v>268</v>
      </c>
      <c r="B75" s="18" t="s">
        <v>28</v>
      </c>
      <c r="C75" s="19" t="s">
        <v>6</v>
      </c>
      <c r="D75" s="19" t="s">
        <v>29</v>
      </c>
      <c r="E75" s="20">
        <v>2807939325.1100001</v>
      </c>
      <c r="F75" s="20">
        <v>-222814479.53999996</v>
      </c>
      <c r="G75" s="20">
        <v>-178257755.53999996</v>
      </c>
      <c r="H75" s="20">
        <v>134173160</v>
      </c>
      <c r="I75" s="20">
        <v>-339719997.05000019</v>
      </c>
      <c r="J75" s="20">
        <v>-122319447.6400001</v>
      </c>
      <c r="K75" s="20">
        <f t="shared" si="22"/>
        <v>2079000805.3400002</v>
      </c>
    </row>
    <row r="76" spans="1:11" s="6" customFormat="1" ht="25.5" x14ac:dyDescent="0.2">
      <c r="A76" s="12" t="s">
        <v>30</v>
      </c>
      <c r="B76" s="15" t="s">
        <v>199</v>
      </c>
      <c r="C76" s="59" t="s">
        <v>13</v>
      </c>
      <c r="D76" s="59" t="s">
        <v>7</v>
      </c>
      <c r="E76" s="16">
        <f t="shared" ref="E76:K76" si="23">SUM(E77:E80)</f>
        <v>311383232.37</v>
      </c>
      <c r="F76" s="16">
        <f t="shared" si="23"/>
        <v>31254776.289999992</v>
      </c>
      <c r="G76" s="16">
        <f t="shared" si="23"/>
        <v>37695950.810000002</v>
      </c>
      <c r="H76" s="16">
        <f t="shared" si="23"/>
        <v>0</v>
      </c>
      <c r="I76" s="16">
        <f t="shared" si="23"/>
        <v>24046648.909999996</v>
      </c>
      <c r="J76" s="16">
        <f t="shared" si="23"/>
        <v>23334535.180000007</v>
      </c>
      <c r="K76" s="16">
        <f t="shared" si="23"/>
        <v>427715143.56</v>
      </c>
    </row>
    <row r="77" spans="1:11" s="6" customFormat="1" x14ac:dyDescent="0.2">
      <c r="A77" s="17" t="s">
        <v>31</v>
      </c>
      <c r="B77" s="18" t="s">
        <v>32</v>
      </c>
      <c r="C77" s="19" t="s">
        <v>13</v>
      </c>
      <c r="D77" s="19" t="s">
        <v>16</v>
      </c>
      <c r="E77" s="20">
        <v>43469859.740000002</v>
      </c>
      <c r="F77" s="20">
        <v>0</v>
      </c>
      <c r="G77" s="20">
        <v>0</v>
      </c>
      <c r="H77" s="20">
        <v>0</v>
      </c>
      <c r="I77" s="20">
        <v>268548</v>
      </c>
      <c r="J77" s="20">
        <v>0</v>
      </c>
      <c r="K77" s="20">
        <f>E77+F77+G77+H77+J77+I77</f>
        <v>43738407.740000002</v>
      </c>
    </row>
    <row r="78" spans="1:11" s="6" customFormat="1" x14ac:dyDescent="0.2">
      <c r="A78" s="17" t="s">
        <v>33</v>
      </c>
      <c r="B78" s="18" t="s">
        <v>261</v>
      </c>
      <c r="C78" s="19" t="s">
        <v>13</v>
      </c>
      <c r="D78" s="19" t="s">
        <v>34</v>
      </c>
      <c r="E78" s="20">
        <v>42757310.899999999</v>
      </c>
      <c r="F78" s="20">
        <v>0</v>
      </c>
      <c r="G78" s="20">
        <v>738937.87000000477</v>
      </c>
      <c r="H78" s="20">
        <v>0</v>
      </c>
      <c r="I78" s="20">
        <v>392953</v>
      </c>
      <c r="J78" s="20">
        <v>91784</v>
      </c>
      <c r="K78" s="20">
        <f>E78+F78+G78+H78+J78+I78</f>
        <v>43980985.770000003</v>
      </c>
    </row>
    <row r="79" spans="1:11" s="6" customFormat="1" ht="38.25" x14ac:dyDescent="0.2">
      <c r="A79" s="17" t="s">
        <v>35</v>
      </c>
      <c r="B79" s="18" t="s">
        <v>262</v>
      </c>
      <c r="C79" s="19" t="s">
        <v>13</v>
      </c>
      <c r="D79" s="19" t="s">
        <v>51</v>
      </c>
      <c r="E79" s="20">
        <v>218595656.31</v>
      </c>
      <c r="F79" s="20">
        <v>3167444.2899999917</v>
      </c>
      <c r="G79" s="20">
        <v>1209712.9399999976</v>
      </c>
      <c r="H79" s="20">
        <v>0</v>
      </c>
      <c r="I79" s="20">
        <v>3344347.9099999964</v>
      </c>
      <c r="J79" s="20">
        <v>216086.18000000715</v>
      </c>
      <c r="K79" s="20">
        <f>E79+F79+G79+H79+J79+I79</f>
        <v>226533247.63</v>
      </c>
    </row>
    <row r="80" spans="1:11" s="6" customFormat="1" ht="25.5" x14ac:dyDescent="0.2">
      <c r="A80" s="17" t="s">
        <v>263</v>
      </c>
      <c r="B80" s="18" t="s">
        <v>36</v>
      </c>
      <c r="C80" s="19" t="s">
        <v>13</v>
      </c>
      <c r="D80" s="19" t="s">
        <v>37</v>
      </c>
      <c r="E80" s="20">
        <v>6560405.4199999999</v>
      </c>
      <c r="F80" s="20">
        <v>28087332</v>
      </c>
      <c r="G80" s="20">
        <v>35747300</v>
      </c>
      <c r="H80" s="20">
        <v>0</v>
      </c>
      <c r="I80" s="20">
        <v>20040800</v>
      </c>
      <c r="J80" s="20">
        <v>23026665</v>
      </c>
      <c r="K80" s="20">
        <f>E80+F80+G80+H80+J80+I80</f>
        <v>113462502.42</v>
      </c>
    </row>
    <row r="81" spans="1:11" s="6" customFormat="1" x14ac:dyDescent="0.2">
      <c r="A81" s="12" t="s">
        <v>38</v>
      </c>
      <c r="B81" s="15" t="s">
        <v>200</v>
      </c>
      <c r="C81" s="59" t="s">
        <v>16</v>
      </c>
      <c r="D81" s="59" t="s">
        <v>7</v>
      </c>
      <c r="E81" s="16">
        <f t="shared" ref="E81:K81" si="24">SUM(E82:E89)</f>
        <v>5946453313.5200005</v>
      </c>
      <c r="F81" s="16">
        <f t="shared" si="24"/>
        <v>432104017.6099999</v>
      </c>
      <c r="G81" s="16">
        <f t="shared" si="24"/>
        <v>265763106.22000003</v>
      </c>
      <c r="H81" s="16">
        <f t="shared" si="24"/>
        <v>36219020.74000001</v>
      </c>
      <c r="I81" s="16">
        <f t="shared" si="24"/>
        <v>69136714.7700001</v>
      </c>
      <c r="J81" s="16">
        <f t="shared" si="24"/>
        <v>-4450581.8399997354</v>
      </c>
      <c r="K81" s="16">
        <f t="shared" si="24"/>
        <v>6745225591.0200005</v>
      </c>
    </row>
    <row r="82" spans="1:11" s="6" customFormat="1" x14ac:dyDescent="0.2">
      <c r="A82" s="21" t="s">
        <v>39</v>
      </c>
      <c r="B82" s="18" t="s">
        <v>211</v>
      </c>
      <c r="C82" s="19" t="s">
        <v>16</v>
      </c>
      <c r="D82" s="19" t="s">
        <v>6</v>
      </c>
      <c r="E82" s="22">
        <v>0</v>
      </c>
      <c r="F82" s="22">
        <v>14082600</v>
      </c>
      <c r="G82" s="22">
        <v>0</v>
      </c>
      <c r="H82" s="22">
        <v>0</v>
      </c>
      <c r="I82" s="22">
        <v>0</v>
      </c>
      <c r="J82" s="22">
        <v>-2143600</v>
      </c>
      <c r="K82" s="22">
        <f t="shared" ref="K82:K89" si="25">E82+F82+G82+H82+J82+I82</f>
        <v>11939000</v>
      </c>
    </row>
    <row r="83" spans="1:11" s="6" customFormat="1" x14ac:dyDescent="0.2">
      <c r="A83" s="17" t="s">
        <v>40</v>
      </c>
      <c r="B83" s="18" t="s">
        <v>41</v>
      </c>
      <c r="C83" s="19" t="s">
        <v>16</v>
      </c>
      <c r="D83" s="19" t="s">
        <v>19</v>
      </c>
      <c r="E83" s="20">
        <v>41729600.859999999</v>
      </c>
      <c r="F83" s="20">
        <v>27398418.269999996</v>
      </c>
      <c r="G83" s="20">
        <v>0</v>
      </c>
      <c r="H83" s="20">
        <v>0</v>
      </c>
      <c r="I83" s="20">
        <v>0</v>
      </c>
      <c r="J83" s="20">
        <v>3300200</v>
      </c>
      <c r="K83" s="20">
        <f t="shared" si="25"/>
        <v>72428219.129999995</v>
      </c>
    </row>
    <row r="84" spans="1:11" s="6" customFormat="1" x14ac:dyDescent="0.2">
      <c r="A84" s="17" t="s">
        <v>42</v>
      </c>
      <c r="B84" s="18" t="s">
        <v>43</v>
      </c>
      <c r="C84" s="19" t="s">
        <v>16</v>
      </c>
      <c r="D84" s="19" t="s">
        <v>24</v>
      </c>
      <c r="E84" s="20">
        <v>17170275.120000001</v>
      </c>
      <c r="F84" s="20">
        <v>0</v>
      </c>
      <c r="G84" s="20">
        <v>120835.08999999985</v>
      </c>
      <c r="H84" s="20">
        <v>0</v>
      </c>
      <c r="I84" s="20">
        <v>560649.36999999732</v>
      </c>
      <c r="J84" s="20">
        <v>0</v>
      </c>
      <c r="K84" s="20">
        <f t="shared" si="25"/>
        <v>17851759.579999998</v>
      </c>
    </row>
    <row r="85" spans="1:11" s="6" customFormat="1" x14ac:dyDescent="0.2">
      <c r="A85" s="17" t="s">
        <v>44</v>
      </c>
      <c r="B85" s="18" t="s">
        <v>45</v>
      </c>
      <c r="C85" s="19" t="s">
        <v>16</v>
      </c>
      <c r="D85" s="19" t="s">
        <v>46</v>
      </c>
      <c r="E85" s="20">
        <v>1393649577</v>
      </c>
      <c r="F85" s="20">
        <v>9686316.3599998951</v>
      </c>
      <c r="G85" s="20">
        <v>0</v>
      </c>
      <c r="H85" s="20">
        <v>36219020.74000001</v>
      </c>
      <c r="I85" s="20">
        <v>179032</v>
      </c>
      <c r="J85" s="20">
        <v>0</v>
      </c>
      <c r="K85" s="20">
        <f t="shared" si="25"/>
        <v>1439733946.0999999</v>
      </c>
    </row>
    <row r="86" spans="1:11" s="6" customFormat="1" x14ac:dyDescent="0.2">
      <c r="A86" s="17" t="s">
        <v>47</v>
      </c>
      <c r="B86" s="18" t="s">
        <v>48</v>
      </c>
      <c r="C86" s="19" t="s">
        <v>16</v>
      </c>
      <c r="D86" s="19" t="s">
        <v>34</v>
      </c>
      <c r="E86" s="20">
        <v>3603471210.1799998</v>
      </c>
      <c r="F86" s="20">
        <v>370936682.98000002</v>
      </c>
      <c r="G86" s="20">
        <v>266943347.51999998</v>
      </c>
      <c r="H86" s="20">
        <v>0</v>
      </c>
      <c r="I86" s="20">
        <v>24071826.420000076</v>
      </c>
      <c r="J86" s="20">
        <v>-6138857.7999997139</v>
      </c>
      <c r="K86" s="20">
        <f t="shared" si="25"/>
        <v>4259284209.3000002</v>
      </c>
    </row>
    <row r="87" spans="1:11" s="6" customFormat="1" x14ac:dyDescent="0.2">
      <c r="A87" s="17" t="s">
        <v>49</v>
      </c>
      <c r="B87" s="18" t="s">
        <v>50</v>
      </c>
      <c r="C87" s="19" t="s">
        <v>16</v>
      </c>
      <c r="D87" s="19" t="s">
        <v>51</v>
      </c>
      <c r="E87" s="20">
        <v>277684430.81</v>
      </c>
      <c r="F87" s="20">
        <v>10000000</v>
      </c>
      <c r="G87" s="20">
        <v>9522255.2300000191</v>
      </c>
      <c r="H87" s="20">
        <v>0</v>
      </c>
      <c r="I87" s="20">
        <v>16707092.25999999</v>
      </c>
      <c r="J87" s="20">
        <v>114907.95999997854</v>
      </c>
      <c r="K87" s="20">
        <f t="shared" si="25"/>
        <v>314028686.25999999</v>
      </c>
    </row>
    <row r="88" spans="1:11" s="6" customFormat="1" ht="25.5" x14ac:dyDescent="0.2">
      <c r="A88" s="17" t="s">
        <v>212</v>
      </c>
      <c r="B88" s="18" t="s">
        <v>266</v>
      </c>
      <c r="C88" s="19" t="s">
        <v>16</v>
      </c>
      <c r="D88" s="19" t="s">
        <v>27</v>
      </c>
      <c r="E88" s="20">
        <v>32426229.670000002</v>
      </c>
      <c r="F88" s="20">
        <v>0</v>
      </c>
      <c r="G88" s="20">
        <v>-15000000</v>
      </c>
      <c r="H88" s="20">
        <v>0</v>
      </c>
      <c r="I88" s="20">
        <v>0</v>
      </c>
      <c r="J88" s="20">
        <v>0</v>
      </c>
      <c r="K88" s="20">
        <f t="shared" si="25"/>
        <v>17426229.670000002</v>
      </c>
    </row>
    <row r="89" spans="1:11" s="6" customFormat="1" x14ac:dyDescent="0.2">
      <c r="A89" s="17" t="s">
        <v>267</v>
      </c>
      <c r="B89" s="18" t="s">
        <v>52</v>
      </c>
      <c r="C89" s="19" t="s">
        <v>16</v>
      </c>
      <c r="D89" s="19" t="s">
        <v>53</v>
      </c>
      <c r="E89" s="20">
        <v>580321989.88</v>
      </c>
      <c r="F89" s="20">
        <v>0</v>
      </c>
      <c r="G89" s="20">
        <v>4176668.3799999952</v>
      </c>
      <c r="H89" s="20">
        <v>0</v>
      </c>
      <c r="I89" s="20">
        <v>27618114.720000029</v>
      </c>
      <c r="J89" s="20">
        <v>416768</v>
      </c>
      <c r="K89" s="20">
        <f t="shared" si="25"/>
        <v>612533540.98000002</v>
      </c>
    </row>
    <row r="90" spans="1:11" s="6" customFormat="1" x14ac:dyDescent="0.2">
      <c r="A90" s="12" t="s">
        <v>54</v>
      </c>
      <c r="B90" s="15" t="s">
        <v>201</v>
      </c>
      <c r="C90" s="59" t="s">
        <v>19</v>
      </c>
      <c r="D90" s="59" t="s">
        <v>7</v>
      </c>
      <c r="E90" s="16">
        <f t="shared" ref="E90:K90" si="26">SUM(E91:E94)</f>
        <v>3556528382.5899997</v>
      </c>
      <c r="F90" s="16">
        <f t="shared" si="26"/>
        <v>188005848.5800001</v>
      </c>
      <c r="G90" s="16">
        <f t="shared" si="26"/>
        <v>-546150718.00999999</v>
      </c>
      <c r="H90" s="16">
        <f t="shared" si="26"/>
        <v>0</v>
      </c>
      <c r="I90" s="16">
        <f t="shared" si="26"/>
        <v>139657807.8499999</v>
      </c>
      <c r="J90" s="16">
        <f t="shared" si="26"/>
        <v>1080405244.6900001</v>
      </c>
      <c r="K90" s="16">
        <f t="shared" si="26"/>
        <v>4418446565.6999998</v>
      </c>
    </row>
    <row r="91" spans="1:11" s="6" customFormat="1" x14ac:dyDescent="0.2">
      <c r="A91" s="17" t="s">
        <v>55</v>
      </c>
      <c r="B91" s="18" t="s">
        <v>56</v>
      </c>
      <c r="C91" s="19" t="s">
        <v>19</v>
      </c>
      <c r="D91" s="19" t="s">
        <v>6</v>
      </c>
      <c r="E91" s="20">
        <v>283583149.07999998</v>
      </c>
      <c r="F91" s="20">
        <v>21576562.160000026</v>
      </c>
      <c r="G91" s="20">
        <v>5230007.1899999976</v>
      </c>
      <c r="H91" s="20">
        <v>0</v>
      </c>
      <c r="I91" s="20">
        <v>10933017.560000002</v>
      </c>
      <c r="J91" s="20">
        <v>381523375.40999997</v>
      </c>
      <c r="K91" s="20">
        <f>E91+F91+G91+H91+J91+I91</f>
        <v>702846111.39999986</v>
      </c>
    </row>
    <row r="92" spans="1:11" s="6" customFormat="1" x14ac:dyDescent="0.2">
      <c r="A92" s="17" t="s">
        <v>57</v>
      </c>
      <c r="B92" s="18" t="s">
        <v>58</v>
      </c>
      <c r="C92" s="19" t="s">
        <v>19</v>
      </c>
      <c r="D92" s="19" t="s">
        <v>10</v>
      </c>
      <c r="E92" s="20">
        <v>2276160847.75</v>
      </c>
      <c r="F92" s="20">
        <v>-41887766.789999962</v>
      </c>
      <c r="G92" s="20">
        <v>-623614894.71000004</v>
      </c>
      <c r="H92" s="20">
        <v>0</v>
      </c>
      <c r="I92" s="20">
        <v>-4976984.4000000954</v>
      </c>
      <c r="J92" s="20">
        <v>704851355.70000029</v>
      </c>
      <c r="K92" s="20">
        <f>E92+F92+G92+H92+J92+I92</f>
        <v>2310532557.5500002</v>
      </c>
    </row>
    <row r="93" spans="1:11" s="6" customFormat="1" x14ac:dyDescent="0.2">
      <c r="A93" s="17" t="s">
        <v>59</v>
      </c>
      <c r="B93" s="18" t="s">
        <v>60</v>
      </c>
      <c r="C93" s="19" t="s">
        <v>19</v>
      </c>
      <c r="D93" s="19" t="s">
        <v>13</v>
      </c>
      <c r="E93" s="20">
        <v>765836171.90999997</v>
      </c>
      <c r="F93" s="20">
        <v>207415453.21000004</v>
      </c>
      <c r="G93" s="20">
        <v>71528258.919999957</v>
      </c>
      <c r="H93" s="20">
        <v>0</v>
      </c>
      <c r="I93" s="20">
        <v>132788711.49000001</v>
      </c>
      <c r="J93" s="20">
        <v>-6198946.4200000763</v>
      </c>
      <c r="K93" s="20">
        <f>E93+F93+G93+H93+J93+I93</f>
        <v>1171369649.1099999</v>
      </c>
    </row>
    <row r="94" spans="1:11" s="6" customFormat="1" ht="25.5" x14ac:dyDescent="0.2">
      <c r="A94" s="17" t="s">
        <v>61</v>
      </c>
      <c r="B94" s="18" t="s">
        <v>62</v>
      </c>
      <c r="C94" s="19" t="s">
        <v>19</v>
      </c>
      <c r="D94" s="19" t="s">
        <v>19</v>
      </c>
      <c r="E94" s="20">
        <v>230948213.84999999</v>
      </c>
      <c r="F94" s="20">
        <v>901600</v>
      </c>
      <c r="G94" s="20">
        <v>705910.59000000358</v>
      </c>
      <c r="H94" s="20">
        <v>0</v>
      </c>
      <c r="I94" s="20">
        <v>913063.19999998808</v>
      </c>
      <c r="J94" s="20">
        <v>229460</v>
      </c>
      <c r="K94" s="20">
        <f>E94+F94+G94+H94+J94+I94</f>
        <v>233698247.63999999</v>
      </c>
    </row>
    <row r="95" spans="1:11" s="6" customFormat="1" x14ac:dyDescent="0.2">
      <c r="A95" s="12" t="s">
        <v>63</v>
      </c>
      <c r="B95" s="15" t="s">
        <v>202</v>
      </c>
      <c r="C95" s="59" t="s">
        <v>22</v>
      </c>
      <c r="D95" s="59" t="s">
        <v>7</v>
      </c>
      <c r="E95" s="16">
        <f t="shared" ref="E95:K95" si="27">SUM(E96:E97)</f>
        <v>754666651.80000007</v>
      </c>
      <c r="F95" s="16">
        <f t="shared" si="27"/>
        <v>0</v>
      </c>
      <c r="G95" s="16">
        <f t="shared" si="27"/>
        <v>0</v>
      </c>
      <c r="H95" s="16">
        <f t="shared" si="27"/>
        <v>0</v>
      </c>
      <c r="I95" s="16">
        <f t="shared" si="27"/>
        <v>107419.19999992847</v>
      </c>
      <c r="J95" s="16">
        <f t="shared" si="27"/>
        <v>-439365234.79999995</v>
      </c>
      <c r="K95" s="16">
        <f t="shared" si="27"/>
        <v>315408836.19999999</v>
      </c>
    </row>
    <row r="96" spans="1:11" s="6" customFormat="1" ht="25.5" x14ac:dyDescent="0.2">
      <c r="A96" s="17" t="s">
        <v>64</v>
      </c>
      <c r="B96" s="18" t="s">
        <v>65</v>
      </c>
      <c r="C96" s="19" t="s">
        <v>22</v>
      </c>
      <c r="D96" s="19" t="s">
        <v>13</v>
      </c>
      <c r="E96" s="20">
        <v>603366.59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f>E96+F96+G96+H96+J96+I96</f>
        <v>603366.59</v>
      </c>
    </row>
    <row r="97" spans="1:11" s="6" customFormat="1" x14ac:dyDescent="0.2">
      <c r="A97" s="17" t="s">
        <v>66</v>
      </c>
      <c r="B97" s="18" t="s">
        <v>67</v>
      </c>
      <c r="C97" s="19" t="s">
        <v>22</v>
      </c>
      <c r="D97" s="19" t="s">
        <v>19</v>
      </c>
      <c r="E97" s="20">
        <v>754063285.21000004</v>
      </c>
      <c r="F97" s="20">
        <v>0</v>
      </c>
      <c r="G97" s="20">
        <v>0</v>
      </c>
      <c r="H97" s="20">
        <v>0</v>
      </c>
      <c r="I97" s="20">
        <v>107419.19999992847</v>
      </c>
      <c r="J97" s="20">
        <v>-439365234.79999995</v>
      </c>
      <c r="K97" s="20">
        <f>E97+F97+G97+H97+J97+I97</f>
        <v>314805469.61000001</v>
      </c>
    </row>
    <row r="98" spans="1:11" s="6" customFormat="1" x14ac:dyDescent="0.2">
      <c r="A98" s="12" t="s">
        <v>68</v>
      </c>
      <c r="B98" s="15" t="s">
        <v>203</v>
      </c>
      <c r="C98" s="59" t="s">
        <v>24</v>
      </c>
      <c r="D98" s="59" t="s">
        <v>7</v>
      </c>
      <c r="E98" s="16">
        <f t="shared" ref="E98:K98" si="28">SUM(E99:E103)</f>
        <v>23633490648.740002</v>
      </c>
      <c r="F98" s="16">
        <f t="shared" si="28"/>
        <v>229904912.9699989</v>
      </c>
      <c r="G98" s="16">
        <f t="shared" si="28"/>
        <v>520177010.03000015</v>
      </c>
      <c r="H98" s="16">
        <f t="shared" si="28"/>
        <v>0</v>
      </c>
      <c r="I98" s="16">
        <f t="shared" si="28"/>
        <v>884464831.66999948</v>
      </c>
      <c r="J98" s="16">
        <f t="shared" si="28"/>
        <v>312759327.92999983</v>
      </c>
      <c r="K98" s="16">
        <f t="shared" si="28"/>
        <v>25580796731.34</v>
      </c>
    </row>
    <row r="99" spans="1:11" s="6" customFormat="1" x14ac:dyDescent="0.2">
      <c r="A99" s="17" t="s">
        <v>69</v>
      </c>
      <c r="B99" s="18" t="s">
        <v>70</v>
      </c>
      <c r="C99" s="19" t="s">
        <v>24</v>
      </c>
      <c r="D99" s="19" t="s">
        <v>6</v>
      </c>
      <c r="E99" s="20">
        <v>8704046316.5400009</v>
      </c>
      <c r="F99" s="20">
        <v>55318871.659999847</v>
      </c>
      <c r="G99" s="20">
        <v>50104341.279998779</v>
      </c>
      <c r="H99" s="20">
        <v>0</v>
      </c>
      <c r="I99" s="20">
        <v>235152367.30000114</v>
      </c>
      <c r="J99" s="20">
        <v>139816013.02999878</v>
      </c>
      <c r="K99" s="20">
        <f>E99+F99+G99+H99+J99+I99</f>
        <v>9184437909.8099995</v>
      </c>
    </row>
    <row r="100" spans="1:11" s="6" customFormat="1" x14ac:dyDescent="0.2">
      <c r="A100" s="17" t="s">
        <v>71</v>
      </c>
      <c r="B100" s="18" t="s">
        <v>72</v>
      </c>
      <c r="C100" s="19" t="s">
        <v>24</v>
      </c>
      <c r="D100" s="19" t="s">
        <v>10</v>
      </c>
      <c r="E100" s="20">
        <v>12553114206.77</v>
      </c>
      <c r="F100" s="20">
        <v>139743777.03999901</v>
      </c>
      <c r="G100" s="20">
        <v>452518606.8900013</v>
      </c>
      <c r="H100" s="20">
        <v>0</v>
      </c>
      <c r="I100" s="20">
        <v>568053936.34999847</v>
      </c>
      <c r="J100" s="20">
        <v>183389827.38000107</v>
      </c>
      <c r="K100" s="20">
        <f>E100+F100+G100+H100+J100+I100</f>
        <v>13896820354.43</v>
      </c>
    </row>
    <row r="101" spans="1:11" s="6" customFormat="1" x14ac:dyDescent="0.2">
      <c r="A101" s="17" t="s">
        <v>73</v>
      </c>
      <c r="B101" s="18" t="s">
        <v>190</v>
      </c>
      <c r="C101" s="19" t="s">
        <v>24</v>
      </c>
      <c r="D101" s="19" t="s">
        <v>13</v>
      </c>
      <c r="E101" s="20">
        <v>1106617984.49</v>
      </c>
      <c r="F101" s="20">
        <v>12758615.460000038</v>
      </c>
      <c r="G101" s="20">
        <v>6819573.7400000095</v>
      </c>
      <c r="H101" s="20">
        <v>0</v>
      </c>
      <c r="I101" s="20">
        <v>57960620.119999886</v>
      </c>
      <c r="J101" s="20">
        <v>11333794.769999981</v>
      </c>
      <c r="K101" s="20">
        <f>E101+F101+G101+H101+J101+I101</f>
        <v>1195490588.5799999</v>
      </c>
    </row>
    <row r="102" spans="1:11" s="6" customFormat="1" x14ac:dyDescent="0.2">
      <c r="A102" s="17" t="s">
        <v>74</v>
      </c>
      <c r="B102" s="18" t="s">
        <v>191</v>
      </c>
      <c r="C102" s="19" t="s">
        <v>24</v>
      </c>
      <c r="D102" s="19" t="s">
        <v>24</v>
      </c>
      <c r="E102" s="20">
        <v>410347209.08999997</v>
      </c>
      <c r="F102" s="20">
        <v>21996799.790000021</v>
      </c>
      <c r="G102" s="20">
        <v>4945138.0500000119</v>
      </c>
      <c r="H102" s="20">
        <v>0</v>
      </c>
      <c r="I102" s="20">
        <v>21849860.889999986</v>
      </c>
      <c r="J102" s="20">
        <v>177600.75</v>
      </c>
      <c r="K102" s="20">
        <f>E102+F102+G102+H102+J102+I102</f>
        <v>459316608.56999999</v>
      </c>
    </row>
    <row r="103" spans="1:11" s="6" customFormat="1" x14ac:dyDescent="0.2">
      <c r="A103" s="17" t="s">
        <v>192</v>
      </c>
      <c r="B103" s="18" t="s">
        <v>75</v>
      </c>
      <c r="C103" s="19" t="s">
        <v>24</v>
      </c>
      <c r="D103" s="19" t="s">
        <v>34</v>
      </c>
      <c r="E103" s="20">
        <v>859364931.85000002</v>
      </c>
      <c r="F103" s="20">
        <v>86849.019999980927</v>
      </c>
      <c r="G103" s="20">
        <v>5789350.0700000525</v>
      </c>
      <c r="H103" s="20">
        <v>0</v>
      </c>
      <c r="I103" s="20">
        <v>1448047.0099999905</v>
      </c>
      <c r="J103" s="20">
        <v>-21957908</v>
      </c>
      <c r="K103" s="20">
        <f>E103+F103+G103+H103+J103+I103</f>
        <v>844731269.95000005</v>
      </c>
    </row>
    <row r="104" spans="1:11" s="6" customFormat="1" x14ac:dyDescent="0.2">
      <c r="A104" s="12" t="s">
        <v>76</v>
      </c>
      <c r="B104" s="15" t="s">
        <v>204</v>
      </c>
      <c r="C104" s="59" t="s">
        <v>46</v>
      </c>
      <c r="D104" s="59" t="s">
        <v>7</v>
      </c>
      <c r="E104" s="16">
        <f t="shared" ref="E104:K104" si="29">SUM(E105:E106)</f>
        <v>1485669377.25</v>
      </c>
      <c r="F104" s="16">
        <f t="shared" si="29"/>
        <v>31303832.00999999</v>
      </c>
      <c r="G104" s="16">
        <f t="shared" si="29"/>
        <v>13345622.990000129</v>
      </c>
      <c r="H104" s="16">
        <f t="shared" si="29"/>
        <v>0</v>
      </c>
      <c r="I104" s="16">
        <f t="shared" si="29"/>
        <v>161219166.05999985</v>
      </c>
      <c r="J104" s="16">
        <f t="shared" si="29"/>
        <v>36156512.239999995</v>
      </c>
      <c r="K104" s="16">
        <f t="shared" si="29"/>
        <v>1727694510.55</v>
      </c>
    </row>
    <row r="105" spans="1:11" s="6" customFormat="1" x14ac:dyDescent="0.2">
      <c r="A105" s="17" t="s">
        <v>77</v>
      </c>
      <c r="B105" s="18" t="s">
        <v>78</v>
      </c>
      <c r="C105" s="19" t="s">
        <v>46</v>
      </c>
      <c r="D105" s="19" t="s">
        <v>6</v>
      </c>
      <c r="E105" s="20">
        <v>1395137279.5599999</v>
      </c>
      <c r="F105" s="20">
        <v>31303832.00999999</v>
      </c>
      <c r="G105" s="20">
        <v>12818691.120000124</v>
      </c>
      <c r="H105" s="20">
        <v>0</v>
      </c>
      <c r="I105" s="20">
        <v>155098236.64999986</v>
      </c>
      <c r="J105" s="20">
        <v>35503192.25999999</v>
      </c>
      <c r="K105" s="20">
        <f>E105+F105+G105+H105+J105+I105</f>
        <v>1629861231.5999999</v>
      </c>
    </row>
    <row r="106" spans="1:11" s="6" customFormat="1" x14ac:dyDescent="0.2">
      <c r="A106" s="17" t="s">
        <v>79</v>
      </c>
      <c r="B106" s="18" t="s">
        <v>80</v>
      </c>
      <c r="C106" s="19" t="s">
        <v>46</v>
      </c>
      <c r="D106" s="19" t="s">
        <v>16</v>
      </c>
      <c r="E106" s="20">
        <v>90532097.689999998</v>
      </c>
      <c r="F106" s="20">
        <v>0</v>
      </c>
      <c r="G106" s="20">
        <v>526931.87000000477</v>
      </c>
      <c r="H106" s="20">
        <v>0</v>
      </c>
      <c r="I106" s="20">
        <v>6120929.4099999964</v>
      </c>
      <c r="J106" s="20">
        <v>653319.98000000417</v>
      </c>
      <c r="K106" s="20">
        <f>E106+F106+G106+H106+J106+I106</f>
        <v>97833278.950000003</v>
      </c>
    </row>
    <row r="107" spans="1:11" s="6" customFormat="1" x14ac:dyDescent="0.2">
      <c r="A107" s="12" t="s">
        <v>81</v>
      </c>
      <c r="B107" s="15" t="s">
        <v>205</v>
      </c>
      <c r="C107" s="59" t="s">
        <v>34</v>
      </c>
      <c r="D107" s="59" t="s">
        <v>7</v>
      </c>
      <c r="E107" s="16">
        <f t="shared" ref="E107:K107" si="30">SUM(E108)</f>
        <v>6949545.5300000003</v>
      </c>
      <c r="F107" s="16">
        <f t="shared" si="30"/>
        <v>0</v>
      </c>
      <c r="G107" s="16">
        <f t="shared" si="30"/>
        <v>0</v>
      </c>
      <c r="H107" s="16">
        <f t="shared" si="30"/>
        <v>0</v>
      </c>
      <c r="I107" s="16">
        <f t="shared" si="30"/>
        <v>0</v>
      </c>
      <c r="J107" s="16">
        <f t="shared" si="30"/>
        <v>-3394800.0000000005</v>
      </c>
      <c r="K107" s="16">
        <f t="shared" si="30"/>
        <v>3554745.53</v>
      </c>
    </row>
    <row r="108" spans="1:11" s="6" customFormat="1" x14ac:dyDescent="0.2">
      <c r="A108" s="17" t="s">
        <v>82</v>
      </c>
      <c r="B108" s="18" t="s">
        <v>83</v>
      </c>
      <c r="C108" s="19" t="s">
        <v>34</v>
      </c>
      <c r="D108" s="19" t="s">
        <v>34</v>
      </c>
      <c r="E108" s="20">
        <v>6949545.5300000003</v>
      </c>
      <c r="F108" s="20">
        <v>0</v>
      </c>
      <c r="G108" s="20">
        <v>0</v>
      </c>
      <c r="H108" s="20">
        <v>0</v>
      </c>
      <c r="I108" s="20">
        <v>0</v>
      </c>
      <c r="J108" s="20">
        <v>-3394800.0000000005</v>
      </c>
      <c r="K108" s="20">
        <f>E108+F108+G108+H108+J108+I108</f>
        <v>3554745.53</v>
      </c>
    </row>
    <row r="109" spans="1:11" s="6" customFormat="1" x14ac:dyDescent="0.2">
      <c r="A109" s="12" t="s">
        <v>84</v>
      </c>
      <c r="B109" s="15" t="s">
        <v>206</v>
      </c>
      <c r="C109" s="59" t="s">
        <v>51</v>
      </c>
      <c r="D109" s="59" t="s">
        <v>7</v>
      </c>
      <c r="E109" s="16">
        <f t="shared" ref="E109:K109" si="31">SUM(E110:E113)</f>
        <v>652508627.56999993</v>
      </c>
      <c r="F109" s="16">
        <f t="shared" si="31"/>
        <v>43505525.189999998</v>
      </c>
      <c r="G109" s="16">
        <f t="shared" si="31"/>
        <v>-29445542</v>
      </c>
      <c r="H109" s="16">
        <f t="shared" si="31"/>
        <v>0</v>
      </c>
      <c r="I109" s="16">
        <f t="shared" si="31"/>
        <v>19950365.860000014</v>
      </c>
      <c r="J109" s="16">
        <f t="shared" si="31"/>
        <v>21617674.109999955</v>
      </c>
      <c r="K109" s="16">
        <f t="shared" si="31"/>
        <v>708136650.73000002</v>
      </c>
    </row>
    <row r="110" spans="1:11" s="6" customFormat="1" x14ac:dyDescent="0.2">
      <c r="A110" s="17" t="s">
        <v>85</v>
      </c>
      <c r="B110" s="18" t="s">
        <v>86</v>
      </c>
      <c r="C110" s="19" t="s">
        <v>51</v>
      </c>
      <c r="D110" s="19" t="s">
        <v>6</v>
      </c>
      <c r="E110" s="20">
        <v>32127658.079999998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f>E110+F110+G110+H110+J110+I110</f>
        <v>32127658.079999998</v>
      </c>
    </row>
    <row r="111" spans="1:11" s="6" customFormat="1" x14ac:dyDescent="0.2">
      <c r="A111" s="17" t="s">
        <v>87</v>
      </c>
      <c r="B111" s="18" t="s">
        <v>88</v>
      </c>
      <c r="C111" s="19" t="s">
        <v>51</v>
      </c>
      <c r="D111" s="19" t="s">
        <v>13</v>
      </c>
      <c r="E111" s="20">
        <v>381007969.49000001</v>
      </c>
      <c r="F111" s="20">
        <v>43505525.189999998</v>
      </c>
      <c r="G111" s="20">
        <v>-28645942</v>
      </c>
      <c r="H111" s="20">
        <v>0</v>
      </c>
      <c r="I111" s="20">
        <v>19950365.860000014</v>
      </c>
      <c r="J111" s="20">
        <v>20722674.109999955</v>
      </c>
      <c r="K111" s="20">
        <f>E111+F111+G111+H111+J111+I111</f>
        <v>436540592.64999998</v>
      </c>
    </row>
    <row r="112" spans="1:11" s="6" customFormat="1" x14ac:dyDescent="0.2">
      <c r="A112" s="17" t="s">
        <v>89</v>
      </c>
      <c r="B112" s="18" t="s">
        <v>90</v>
      </c>
      <c r="C112" s="19" t="s">
        <v>51</v>
      </c>
      <c r="D112" s="19" t="s">
        <v>16</v>
      </c>
      <c r="E112" s="20">
        <v>239373000</v>
      </c>
      <c r="F112" s="20">
        <v>0</v>
      </c>
      <c r="G112" s="20">
        <v>-799600</v>
      </c>
      <c r="H112" s="20">
        <v>0</v>
      </c>
      <c r="I112" s="20">
        <v>0</v>
      </c>
      <c r="J112" s="20">
        <v>895000</v>
      </c>
      <c r="K112" s="20">
        <f>E112+F112+G112+H112+J112+I112</f>
        <v>239468400</v>
      </c>
    </row>
    <row r="113" spans="1:11" s="6" customFormat="1" x14ac:dyDescent="0.2">
      <c r="A113" s="17" t="s">
        <v>91</v>
      </c>
      <c r="B113" s="18" t="s">
        <v>92</v>
      </c>
      <c r="C113" s="19" t="s">
        <v>51</v>
      </c>
      <c r="D113" s="19" t="s">
        <v>22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f>E113+F113+G113+H113+J113+I113</f>
        <v>0</v>
      </c>
    </row>
    <row r="114" spans="1:11" s="6" customFormat="1" x14ac:dyDescent="0.2">
      <c r="A114" s="12" t="s">
        <v>93</v>
      </c>
      <c r="B114" s="15" t="s">
        <v>207</v>
      </c>
      <c r="C114" s="59" t="s">
        <v>27</v>
      </c>
      <c r="D114" s="59" t="s">
        <v>7</v>
      </c>
      <c r="E114" s="16">
        <f t="shared" ref="E114:K114" si="32">SUM(E115:E118)</f>
        <v>2048485915.5</v>
      </c>
      <c r="F114" s="16">
        <f t="shared" si="32"/>
        <v>364660937.08000004</v>
      </c>
      <c r="G114" s="16">
        <f t="shared" si="32"/>
        <v>87928867.219999835</v>
      </c>
      <c r="H114" s="16">
        <f t="shared" si="32"/>
        <v>0</v>
      </c>
      <c r="I114" s="16">
        <f t="shared" si="32"/>
        <v>76529004.250000194</v>
      </c>
      <c r="J114" s="16">
        <f t="shared" si="32"/>
        <v>85485445.439999908</v>
      </c>
      <c r="K114" s="16">
        <f t="shared" si="32"/>
        <v>2663090169.4899998</v>
      </c>
    </row>
    <row r="115" spans="1:11" s="6" customFormat="1" x14ac:dyDescent="0.2">
      <c r="A115" s="17" t="s">
        <v>94</v>
      </c>
      <c r="B115" s="18" t="s">
        <v>193</v>
      </c>
      <c r="C115" s="19" t="s">
        <v>27</v>
      </c>
      <c r="D115" s="19" t="s">
        <v>6</v>
      </c>
      <c r="E115" s="20">
        <v>187656206.12</v>
      </c>
      <c r="F115" s="20">
        <v>14825846.039999992</v>
      </c>
      <c r="G115" s="20">
        <v>-2001745.1800000072</v>
      </c>
      <c r="H115" s="20">
        <v>0</v>
      </c>
      <c r="I115" s="20">
        <v>25664716.51000002</v>
      </c>
      <c r="J115" s="20">
        <v>90816.859999984503</v>
      </c>
      <c r="K115" s="20">
        <f>E115+F115+G115+H115+J115+I115</f>
        <v>226235840.34999999</v>
      </c>
    </row>
    <row r="116" spans="1:11" s="6" customFormat="1" x14ac:dyDescent="0.2">
      <c r="A116" s="17" t="s">
        <v>96</v>
      </c>
      <c r="B116" s="18" t="s">
        <v>95</v>
      </c>
      <c r="C116" s="19" t="s">
        <v>27</v>
      </c>
      <c r="D116" s="19" t="s">
        <v>10</v>
      </c>
      <c r="E116" s="20">
        <v>558768908.17999995</v>
      </c>
      <c r="F116" s="20">
        <v>330927091.04000008</v>
      </c>
      <c r="G116" s="20">
        <v>71656487.069999933</v>
      </c>
      <c r="H116" s="20">
        <v>0</v>
      </c>
      <c r="I116" s="20">
        <v>3547028.0700000525</v>
      </c>
      <c r="J116" s="20">
        <v>84424138.24000001</v>
      </c>
      <c r="K116" s="20">
        <f>E116+F116+G116+H116+J116+I116</f>
        <v>1049323652.6</v>
      </c>
    </row>
    <row r="117" spans="1:11" s="6" customFormat="1" x14ac:dyDescent="0.2">
      <c r="A117" s="17" t="s">
        <v>194</v>
      </c>
      <c r="B117" s="18" t="s">
        <v>208</v>
      </c>
      <c r="C117" s="19" t="s">
        <v>27</v>
      </c>
      <c r="D117" s="19" t="s">
        <v>13</v>
      </c>
      <c r="E117" s="20">
        <v>1266771410.6900001</v>
      </c>
      <c r="F117" s="20">
        <v>18908000</v>
      </c>
      <c r="G117" s="20">
        <v>17742892.849999905</v>
      </c>
      <c r="H117" s="20">
        <v>0</v>
      </c>
      <c r="I117" s="20">
        <v>47066614.870000124</v>
      </c>
      <c r="J117" s="20">
        <v>878706.33999991417</v>
      </c>
      <c r="K117" s="20">
        <f>E117+F117+G117+H117+J117+I117</f>
        <v>1351367624.75</v>
      </c>
    </row>
    <row r="118" spans="1:11" s="6" customFormat="1" x14ac:dyDescent="0.2">
      <c r="A118" s="17" t="s">
        <v>197</v>
      </c>
      <c r="B118" s="18" t="s">
        <v>97</v>
      </c>
      <c r="C118" s="19" t="s">
        <v>27</v>
      </c>
      <c r="D118" s="19" t="s">
        <v>19</v>
      </c>
      <c r="E118" s="20">
        <v>35289390.509999998</v>
      </c>
      <c r="F118" s="20">
        <v>0</v>
      </c>
      <c r="G118" s="20">
        <v>531232.48000000417</v>
      </c>
      <c r="H118" s="20">
        <v>0</v>
      </c>
      <c r="I118" s="20">
        <v>250644.79999999702</v>
      </c>
      <c r="J118" s="20">
        <v>91784</v>
      </c>
      <c r="K118" s="20">
        <f>E118+F118+G118+H118+J118+I118</f>
        <v>36163051.789999999</v>
      </c>
    </row>
    <row r="119" spans="1:11" s="6" customFormat="1" x14ac:dyDescent="0.2">
      <c r="A119" s="12" t="s">
        <v>98</v>
      </c>
      <c r="B119" s="15" t="s">
        <v>209</v>
      </c>
      <c r="C119" s="59" t="s">
        <v>53</v>
      </c>
      <c r="D119" s="59" t="s">
        <v>7</v>
      </c>
      <c r="E119" s="16">
        <f t="shared" ref="E119:K119" si="33">SUM(E120)</f>
        <v>3614597.6</v>
      </c>
      <c r="F119" s="16">
        <f t="shared" si="33"/>
        <v>0</v>
      </c>
      <c r="G119" s="16">
        <f t="shared" si="33"/>
        <v>0</v>
      </c>
      <c r="H119" s="16">
        <f t="shared" si="33"/>
        <v>0</v>
      </c>
      <c r="I119" s="16">
        <f t="shared" si="33"/>
        <v>0</v>
      </c>
      <c r="J119" s="16">
        <f t="shared" si="33"/>
        <v>0</v>
      </c>
      <c r="K119" s="16">
        <f t="shared" si="33"/>
        <v>3614597.6</v>
      </c>
    </row>
    <row r="120" spans="1:11" s="6" customFormat="1" x14ac:dyDescent="0.2">
      <c r="A120" s="17" t="s">
        <v>99</v>
      </c>
      <c r="B120" s="18" t="s">
        <v>100</v>
      </c>
      <c r="C120" s="19" t="s">
        <v>53</v>
      </c>
      <c r="D120" s="19" t="s">
        <v>10</v>
      </c>
      <c r="E120" s="20">
        <v>3614597.6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f>E120+F120+G120+H120+J120+I120</f>
        <v>3614597.6</v>
      </c>
    </row>
    <row r="121" spans="1:11" s="6" customFormat="1" ht="25.5" x14ac:dyDescent="0.2">
      <c r="A121" s="12" t="s">
        <v>101</v>
      </c>
      <c r="B121" s="15" t="s">
        <v>210</v>
      </c>
      <c r="C121" s="59" t="s">
        <v>29</v>
      </c>
      <c r="D121" s="59" t="s">
        <v>7</v>
      </c>
      <c r="E121" s="16">
        <f t="shared" ref="E121:K121" si="34">SUM(E122)</f>
        <v>450083659.85000002</v>
      </c>
      <c r="F121" s="16">
        <f t="shared" si="34"/>
        <v>-61602741</v>
      </c>
      <c r="G121" s="16">
        <f t="shared" si="34"/>
        <v>0</v>
      </c>
      <c r="H121" s="16">
        <f t="shared" si="34"/>
        <v>-199164035.32000002</v>
      </c>
      <c r="I121" s="16">
        <f t="shared" si="34"/>
        <v>-54828660</v>
      </c>
      <c r="J121" s="16">
        <f t="shared" si="34"/>
        <v>-61822051.320000008</v>
      </c>
      <c r="K121" s="16">
        <f t="shared" si="34"/>
        <v>72666172.209999993</v>
      </c>
    </row>
    <row r="122" spans="1:11" s="6" customFormat="1" ht="25.5" x14ac:dyDescent="0.2">
      <c r="A122" s="17" t="s">
        <v>102</v>
      </c>
      <c r="B122" s="18" t="s">
        <v>264</v>
      </c>
      <c r="C122" s="19" t="s">
        <v>29</v>
      </c>
      <c r="D122" s="19" t="s">
        <v>6</v>
      </c>
      <c r="E122" s="20">
        <v>450083659.85000002</v>
      </c>
      <c r="F122" s="20">
        <v>-61602741</v>
      </c>
      <c r="G122" s="20">
        <v>0</v>
      </c>
      <c r="H122" s="20">
        <v>-199164035.32000002</v>
      </c>
      <c r="I122" s="20">
        <v>-54828660</v>
      </c>
      <c r="J122" s="20">
        <v>-61822051.320000008</v>
      </c>
      <c r="K122" s="20">
        <f>E122+F122+G122+H122+J122+I122</f>
        <v>72666172.209999993</v>
      </c>
    </row>
    <row r="123" spans="1:11" x14ac:dyDescent="0.2">
      <c r="A123" s="3"/>
      <c r="B123" s="3"/>
      <c r="C123" s="3"/>
      <c r="D123" s="3"/>
      <c r="E123" s="4"/>
      <c r="F123" s="4"/>
      <c r="G123" s="4"/>
    </row>
    <row r="124" spans="1:11" x14ac:dyDescent="0.2">
      <c r="A124" s="3"/>
      <c r="B124" s="3"/>
      <c r="C124" s="3"/>
      <c r="D124" s="3"/>
      <c r="E124" s="4"/>
      <c r="F124" s="4"/>
      <c r="G124" s="4"/>
    </row>
    <row r="125" spans="1:11" x14ac:dyDescent="0.2">
      <c r="A125" s="3"/>
      <c r="B125" s="3"/>
      <c r="C125" s="3"/>
      <c r="D125" s="3"/>
      <c r="E125" s="4"/>
      <c r="F125" s="4"/>
      <c r="G125" s="4"/>
    </row>
    <row r="126" spans="1:11" x14ac:dyDescent="0.2">
      <c r="A126" s="3"/>
      <c r="B126" s="3"/>
      <c r="C126" s="3"/>
      <c r="D126" s="3"/>
      <c r="E126" s="4"/>
      <c r="F126" s="4"/>
      <c r="G126" s="4"/>
    </row>
    <row r="127" spans="1:11" x14ac:dyDescent="0.2">
      <c r="A127" s="3"/>
      <c r="B127" s="3"/>
      <c r="C127" s="3"/>
      <c r="D127" s="3"/>
      <c r="E127" s="4"/>
      <c r="F127" s="4"/>
      <c r="G127" s="4"/>
    </row>
    <row r="128" spans="1:11" x14ac:dyDescent="0.2">
      <c r="A128" s="3"/>
      <c r="B128" s="3"/>
      <c r="C128" s="3"/>
      <c r="D128" s="3"/>
      <c r="E128" s="4"/>
      <c r="F128" s="4"/>
      <c r="G128" s="4"/>
    </row>
    <row r="129" spans="1:7" x14ac:dyDescent="0.2">
      <c r="A129" s="3"/>
      <c r="B129" s="3"/>
      <c r="C129" s="3"/>
      <c r="D129" s="3"/>
      <c r="E129" s="4"/>
      <c r="F129" s="4"/>
      <c r="G129" s="4"/>
    </row>
    <row r="130" spans="1:7" x14ac:dyDescent="0.2">
      <c r="A130" s="3"/>
      <c r="B130" s="3"/>
      <c r="C130" s="3"/>
      <c r="D130" s="3"/>
      <c r="E130" s="4"/>
      <c r="F130" s="4"/>
      <c r="G130" s="4"/>
    </row>
    <row r="131" spans="1:7" x14ac:dyDescent="0.2">
      <c r="A131" s="3"/>
      <c r="B131" s="3"/>
      <c r="C131" s="3"/>
      <c r="D131" s="3"/>
      <c r="E131" s="4"/>
      <c r="F131" s="4"/>
      <c r="G131" s="4"/>
    </row>
    <row r="132" spans="1:7" x14ac:dyDescent="0.2">
      <c r="A132" s="3"/>
      <c r="B132" s="3"/>
      <c r="C132" s="3"/>
      <c r="D132" s="3"/>
      <c r="E132" s="4"/>
      <c r="F132" s="4"/>
      <c r="G132" s="4"/>
    </row>
    <row r="133" spans="1:7" x14ac:dyDescent="0.2">
      <c r="A133" s="3"/>
      <c r="B133" s="3"/>
      <c r="C133" s="3"/>
      <c r="D133" s="3"/>
      <c r="E133" s="4"/>
      <c r="F133" s="4"/>
      <c r="G133" s="4"/>
    </row>
    <row r="134" spans="1:7" x14ac:dyDescent="0.2">
      <c r="A134" s="3"/>
      <c r="B134" s="3"/>
      <c r="C134" s="3"/>
      <c r="D134" s="3"/>
      <c r="E134" s="4"/>
      <c r="F134" s="4"/>
      <c r="G134" s="4"/>
    </row>
    <row r="135" spans="1:7" x14ac:dyDescent="0.2">
      <c r="A135" s="3"/>
      <c r="B135" s="3"/>
      <c r="C135" s="3"/>
      <c r="D135" s="3"/>
      <c r="E135" s="4"/>
      <c r="F135" s="4"/>
      <c r="G135" s="4"/>
    </row>
    <row r="136" spans="1:7" x14ac:dyDescent="0.2">
      <c r="A136" s="3"/>
      <c r="B136" s="3"/>
      <c r="C136" s="3"/>
      <c r="D136" s="3"/>
      <c r="E136" s="4"/>
      <c r="F136" s="4"/>
      <c r="G136" s="4"/>
    </row>
    <row r="137" spans="1:7" x14ac:dyDescent="0.2">
      <c r="A137" s="3"/>
      <c r="B137" s="3"/>
      <c r="C137" s="3"/>
      <c r="D137" s="3"/>
      <c r="E137" s="4"/>
      <c r="F137" s="4"/>
      <c r="G137" s="4"/>
    </row>
    <row r="138" spans="1:7" x14ac:dyDescent="0.2">
      <c r="A138" s="3"/>
      <c r="B138" s="3"/>
      <c r="C138" s="3"/>
      <c r="D138" s="3"/>
      <c r="E138" s="4"/>
      <c r="F138" s="4"/>
      <c r="G138" s="4"/>
    </row>
    <row r="139" spans="1:7" x14ac:dyDescent="0.2">
      <c r="A139" s="3"/>
      <c r="B139" s="3"/>
      <c r="C139" s="3"/>
      <c r="D139" s="3"/>
      <c r="E139" s="4"/>
      <c r="F139" s="4"/>
      <c r="G139" s="4"/>
    </row>
    <row r="140" spans="1:7" x14ac:dyDescent="0.2">
      <c r="A140" s="3"/>
      <c r="B140" s="3"/>
      <c r="C140" s="3"/>
      <c r="D140" s="3"/>
      <c r="E140" s="4"/>
      <c r="F140" s="4"/>
      <c r="G140" s="4"/>
    </row>
    <row r="141" spans="1:7" x14ac:dyDescent="0.2">
      <c r="A141" s="3"/>
      <c r="B141" s="3"/>
      <c r="C141" s="3"/>
      <c r="D141" s="3"/>
      <c r="E141" s="4"/>
      <c r="F141" s="4"/>
      <c r="G141" s="4"/>
    </row>
    <row r="142" spans="1:7" x14ac:dyDescent="0.2">
      <c r="A142" s="3"/>
      <c r="B142" s="3"/>
      <c r="C142" s="3"/>
      <c r="D142" s="3"/>
      <c r="E142" s="4"/>
      <c r="F142" s="4"/>
      <c r="G142" s="4"/>
    </row>
    <row r="143" spans="1:7" x14ac:dyDescent="0.2">
      <c r="A143" s="3"/>
      <c r="B143" s="3"/>
      <c r="C143" s="3"/>
      <c r="D143" s="3"/>
      <c r="E143" s="4"/>
      <c r="F143" s="4"/>
      <c r="G143" s="4"/>
    </row>
    <row r="144" spans="1:7" x14ac:dyDescent="0.2">
      <c r="A144" s="3"/>
      <c r="B144" s="3"/>
      <c r="C144" s="3"/>
      <c r="D144" s="3"/>
      <c r="E144" s="4"/>
      <c r="F144" s="4"/>
      <c r="G144" s="4"/>
    </row>
    <row r="145" spans="1:7" x14ac:dyDescent="0.2">
      <c r="A145" s="3"/>
      <c r="B145" s="3"/>
      <c r="C145" s="3"/>
      <c r="D145" s="3"/>
      <c r="E145" s="4"/>
      <c r="F145" s="4"/>
      <c r="G145" s="4"/>
    </row>
    <row r="146" spans="1:7" x14ac:dyDescent="0.2">
      <c r="A146" s="3"/>
      <c r="B146" s="3"/>
      <c r="C146" s="3"/>
      <c r="D146" s="3"/>
      <c r="E146" s="4"/>
      <c r="F146" s="4"/>
      <c r="G146" s="4"/>
    </row>
    <row r="147" spans="1:7" x14ac:dyDescent="0.2">
      <c r="A147" s="3"/>
      <c r="B147" s="3"/>
      <c r="C147" s="3"/>
      <c r="D147" s="3"/>
      <c r="E147" s="4"/>
      <c r="F147" s="4"/>
      <c r="G147" s="4"/>
    </row>
    <row r="148" spans="1:7" x14ac:dyDescent="0.2">
      <c r="A148" s="3"/>
      <c r="B148" s="3"/>
      <c r="C148" s="3"/>
      <c r="D148" s="3"/>
      <c r="E148" s="4"/>
      <c r="F148" s="4"/>
      <c r="G148" s="4"/>
    </row>
    <row r="149" spans="1:7" x14ac:dyDescent="0.2">
      <c r="A149" s="3"/>
      <c r="B149" s="3"/>
      <c r="C149" s="3"/>
      <c r="D149" s="3"/>
      <c r="E149" s="4"/>
      <c r="F149" s="4"/>
      <c r="G149" s="4"/>
    </row>
    <row r="150" spans="1:7" x14ac:dyDescent="0.2">
      <c r="A150" s="3"/>
      <c r="B150" s="3"/>
      <c r="C150" s="3"/>
      <c r="D150" s="3"/>
      <c r="E150" s="4"/>
      <c r="F150" s="4"/>
      <c r="G150" s="4"/>
    </row>
    <row r="151" spans="1:7" x14ac:dyDescent="0.2">
      <c r="A151" s="3"/>
      <c r="B151" s="3"/>
      <c r="C151" s="3"/>
      <c r="D151" s="3"/>
      <c r="E151" s="4"/>
      <c r="F151" s="4"/>
      <c r="G151" s="4"/>
    </row>
    <row r="152" spans="1:7" x14ac:dyDescent="0.2">
      <c r="A152" s="3"/>
      <c r="B152" s="3"/>
      <c r="C152" s="3"/>
      <c r="D152" s="3"/>
      <c r="E152" s="4"/>
      <c r="F152" s="4"/>
      <c r="G152" s="4"/>
    </row>
    <row r="153" spans="1:7" x14ac:dyDescent="0.2">
      <c r="A153" s="3"/>
      <c r="B153" s="3"/>
      <c r="C153" s="3"/>
      <c r="D153" s="3"/>
      <c r="E153" s="4"/>
      <c r="F153" s="4"/>
      <c r="G153" s="4"/>
    </row>
    <row r="154" spans="1:7" x14ac:dyDescent="0.2">
      <c r="A154" s="3"/>
      <c r="B154" s="3"/>
      <c r="C154" s="3"/>
      <c r="D154" s="3"/>
      <c r="E154" s="4"/>
      <c r="F154" s="4"/>
      <c r="G154" s="4"/>
    </row>
    <row r="155" spans="1:7" x14ac:dyDescent="0.2">
      <c r="A155" s="3"/>
      <c r="B155" s="3"/>
      <c r="C155" s="3"/>
      <c r="D155" s="3"/>
      <c r="E155" s="4"/>
      <c r="F155" s="4"/>
      <c r="G155" s="4"/>
    </row>
    <row r="156" spans="1:7" x14ac:dyDescent="0.2">
      <c r="A156" s="3"/>
      <c r="B156" s="3"/>
      <c r="C156" s="3"/>
      <c r="D156" s="3"/>
      <c r="E156" s="4"/>
      <c r="F156" s="4"/>
      <c r="G156" s="4"/>
    </row>
    <row r="157" spans="1:7" x14ac:dyDescent="0.2">
      <c r="A157" s="3"/>
      <c r="B157" s="3"/>
      <c r="C157" s="3"/>
      <c r="D157" s="3"/>
      <c r="E157" s="4"/>
      <c r="F157" s="4"/>
      <c r="G157" s="4"/>
    </row>
    <row r="158" spans="1:7" x14ac:dyDescent="0.2">
      <c r="A158" s="3"/>
      <c r="B158" s="3"/>
      <c r="C158" s="3"/>
      <c r="D158" s="3"/>
      <c r="E158" s="4"/>
      <c r="F158" s="4"/>
      <c r="G158" s="4"/>
    </row>
    <row r="159" spans="1:7" x14ac:dyDescent="0.2">
      <c r="A159" s="3"/>
      <c r="B159" s="3"/>
      <c r="C159" s="3"/>
      <c r="D159" s="3"/>
      <c r="E159" s="4"/>
      <c r="F159" s="4"/>
      <c r="G159" s="4"/>
    </row>
    <row r="160" spans="1:7" x14ac:dyDescent="0.2">
      <c r="A160" s="3"/>
      <c r="B160" s="3"/>
      <c r="C160" s="3"/>
      <c r="D160" s="3"/>
      <c r="E160" s="4"/>
      <c r="F160" s="4"/>
      <c r="G160" s="4"/>
    </row>
    <row r="161" spans="1:7" x14ac:dyDescent="0.2">
      <c r="A161" s="3"/>
      <c r="B161" s="3"/>
      <c r="C161" s="3"/>
      <c r="D161" s="3"/>
      <c r="E161" s="4"/>
      <c r="F161" s="4"/>
      <c r="G161" s="4"/>
    </row>
    <row r="162" spans="1:7" x14ac:dyDescent="0.2">
      <c r="A162" s="3"/>
      <c r="B162" s="3"/>
      <c r="C162" s="3"/>
      <c r="D162" s="3"/>
      <c r="E162" s="4"/>
      <c r="F162" s="4"/>
      <c r="G162" s="4"/>
    </row>
    <row r="163" spans="1:7" x14ac:dyDescent="0.2">
      <c r="A163" s="3"/>
      <c r="B163" s="3"/>
      <c r="C163" s="3"/>
      <c r="D163" s="3"/>
      <c r="E163" s="4"/>
      <c r="F163" s="4"/>
      <c r="G163" s="4"/>
    </row>
    <row r="164" spans="1:7" x14ac:dyDescent="0.2">
      <c r="A164" s="3"/>
      <c r="B164" s="3"/>
      <c r="C164" s="3"/>
      <c r="D164" s="3"/>
      <c r="E164" s="4"/>
      <c r="F164" s="4"/>
      <c r="G164" s="4"/>
    </row>
    <row r="165" spans="1:7" x14ac:dyDescent="0.2">
      <c r="A165" s="3"/>
      <c r="B165" s="3"/>
      <c r="C165" s="3"/>
      <c r="D165" s="3"/>
      <c r="E165" s="4"/>
      <c r="F165" s="4"/>
      <c r="G165" s="4"/>
    </row>
    <row r="166" spans="1:7" x14ac:dyDescent="0.2">
      <c r="A166" s="3"/>
      <c r="B166" s="3"/>
      <c r="C166" s="3"/>
      <c r="D166" s="3"/>
      <c r="E166" s="4"/>
      <c r="F166" s="4"/>
      <c r="G166" s="4"/>
    </row>
    <row r="167" spans="1:7" x14ac:dyDescent="0.2">
      <c r="A167" s="3"/>
      <c r="B167" s="3"/>
      <c r="C167" s="3"/>
      <c r="D167" s="3"/>
      <c r="E167" s="4"/>
      <c r="F167" s="4"/>
      <c r="G167" s="4"/>
    </row>
    <row r="168" spans="1:7" x14ac:dyDescent="0.2">
      <c r="A168" s="3"/>
      <c r="B168" s="3"/>
      <c r="C168" s="3"/>
      <c r="D168" s="3"/>
      <c r="E168" s="4"/>
      <c r="F168" s="4"/>
      <c r="G168" s="4"/>
    </row>
    <row r="169" spans="1:7" x14ac:dyDescent="0.2">
      <c r="A169" s="3"/>
      <c r="B169" s="3"/>
      <c r="C169" s="3"/>
      <c r="D169" s="3"/>
      <c r="E169" s="4"/>
      <c r="F169" s="4"/>
      <c r="G169" s="4"/>
    </row>
    <row r="170" spans="1:7" x14ac:dyDescent="0.2">
      <c r="A170" s="3"/>
      <c r="B170" s="3"/>
      <c r="C170" s="3"/>
      <c r="D170" s="3"/>
      <c r="E170" s="4"/>
      <c r="F170" s="4"/>
      <c r="G170" s="4"/>
    </row>
    <row r="171" spans="1:7" x14ac:dyDescent="0.2">
      <c r="A171" s="3"/>
      <c r="B171" s="3"/>
      <c r="C171" s="3"/>
      <c r="D171" s="3"/>
      <c r="E171" s="4"/>
      <c r="F171" s="4"/>
      <c r="G171" s="4"/>
    </row>
    <row r="172" spans="1:7" x14ac:dyDescent="0.2">
      <c r="A172" s="3"/>
      <c r="B172" s="3"/>
      <c r="C172" s="3"/>
      <c r="D172" s="3"/>
      <c r="E172" s="4"/>
      <c r="F172" s="4"/>
      <c r="G172" s="4"/>
    </row>
    <row r="173" spans="1:7" x14ac:dyDescent="0.2">
      <c r="A173" s="3"/>
      <c r="B173" s="3"/>
      <c r="C173" s="3"/>
      <c r="D173" s="3"/>
      <c r="E173" s="4"/>
      <c r="F173" s="4"/>
      <c r="G173" s="4"/>
    </row>
    <row r="174" spans="1:7" x14ac:dyDescent="0.2">
      <c r="A174" s="3"/>
      <c r="B174" s="3"/>
      <c r="C174" s="3"/>
      <c r="D174" s="3"/>
      <c r="E174" s="4"/>
      <c r="F174" s="4"/>
      <c r="G174" s="4"/>
    </row>
    <row r="175" spans="1:7" x14ac:dyDescent="0.2">
      <c r="A175" s="3"/>
      <c r="B175" s="3"/>
      <c r="C175" s="3"/>
      <c r="D175" s="3"/>
      <c r="E175" s="4"/>
      <c r="F175" s="4"/>
      <c r="G175" s="4"/>
    </row>
    <row r="176" spans="1:7" x14ac:dyDescent="0.2">
      <c r="A176" s="3"/>
      <c r="B176" s="3"/>
      <c r="C176" s="3"/>
      <c r="D176" s="3"/>
      <c r="E176" s="4"/>
      <c r="F176" s="4"/>
      <c r="G176" s="4"/>
    </row>
    <row r="177" spans="1:7" x14ac:dyDescent="0.2">
      <c r="A177" s="3"/>
      <c r="B177" s="3"/>
      <c r="C177" s="3"/>
      <c r="D177" s="3"/>
      <c r="E177" s="4"/>
      <c r="F177" s="4"/>
      <c r="G177" s="4"/>
    </row>
    <row r="178" spans="1:7" x14ac:dyDescent="0.2">
      <c r="A178" s="3"/>
      <c r="B178" s="3"/>
      <c r="C178" s="3"/>
      <c r="D178" s="3"/>
      <c r="E178" s="4"/>
      <c r="F178" s="4"/>
      <c r="G178" s="4"/>
    </row>
    <row r="179" spans="1:7" x14ac:dyDescent="0.2">
      <c r="A179" s="3"/>
      <c r="B179" s="3"/>
      <c r="C179" s="3"/>
      <c r="D179" s="3"/>
      <c r="E179" s="4"/>
      <c r="F179" s="4"/>
      <c r="G179" s="4"/>
    </row>
    <row r="180" spans="1:7" x14ac:dyDescent="0.2">
      <c r="A180" s="3"/>
      <c r="B180" s="3"/>
      <c r="C180" s="3"/>
      <c r="D180" s="3"/>
      <c r="E180" s="4"/>
      <c r="F180" s="4"/>
      <c r="G180" s="4"/>
    </row>
    <row r="181" spans="1:7" x14ac:dyDescent="0.2">
      <c r="A181" s="3"/>
      <c r="B181" s="3"/>
      <c r="C181" s="3"/>
      <c r="D181" s="3"/>
      <c r="E181" s="4"/>
      <c r="F181" s="4"/>
      <c r="G181" s="4"/>
    </row>
    <row r="182" spans="1:7" x14ac:dyDescent="0.2">
      <c r="A182" s="3"/>
      <c r="B182" s="3"/>
      <c r="C182" s="3"/>
      <c r="D182" s="3"/>
      <c r="E182" s="4"/>
      <c r="F182" s="4"/>
      <c r="G182" s="4"/>
    </row>
    <row r="183" spans="1:7" x14ac:dyDescent="0.2">
      <c r="A183" s="3"/>
      <c r="B183" s="3"/>
      <c r="C183" s="3"/>
      <c r="D183" s="3"/>
      <c r="E183" s="4"/>
      <c r="F183" s="4"/>
      <c r="G183" s="4"/>
    </row>
    <row r="184" spans="1:7" x14ac:dyDescent="0.2">
      <c r="A184" s="3"/>
      <c r="B184" s="3"/>
      <c r="C184" s="3"/>
      <c r="D184" s="3"/>
      <c r="E184" s="4"/>
      <c r="F184" s="4"/>
      <c r="G184" s="4"/>
    </row>
    <row r="185" spans="1:7" x14ac:dyDescent="0.2">
      <c r="A185" s="3"/>
      <c r="B185" s="3"/>
      <c r="C185" s="3"/>
      <c r="D185" s="3"/>
      <c r="E185" s="4"/>
      <c r="F185" s="4"/>
      <c r="G185" s="4"/>
    </row>
    <row r="186" spans="1:7" x14ac:dyDescent="0.2">
      <c r="A186" s="3"/>
      <c r="B186" s="3"/>
      <c r="C186" s="3"/>
      <c r="D186" s="3"/>
      <c r="E186" s="4"/>
      <c r="F186" s="4"/>
      <c r="G186" s="4"/>
    </row>
    <row r="187" spans="1:7" x14ac:dyDescent="0.2">
      <c r="A187" s="3"/>
      <c r="B187" s="3"/>
      <c r="C187" s="3"/>
      <c r="D187" s="3"/>
      <c r="E187" s="4"/>
      <c r="F187" s="4"/>
      <c r="G187" s="4"/>
    </row>
    <row r="188" spans="1:7" x14ac:dyDescent="0.2">
      <c r="A188" s="3"/>
      <c r="B188" s="3"/>
      <c r="C188" s="3"/>
      <c r="D188" s="3"/>
      <c r="E188" s="4"/>
      <c r="F188" s="4"/>
      <c r="G188" s="4"/>
    </row>
    <row r="189" spans="1:7" x14ac:dyDescent="0.2">
      <c r="A189" s="3"/>
      <c r="B189" s="3"/>
      <c r="C189" s="3"/>
      <c r="D189" s="3"/>
      <c r="E189" s="4"/>
      <c r="F189" s="4"/>
      <c r="G189" s="4"/>
    </row>
    <row r="190" spans="1:7" x14ac:dyDescent="0.2">
      <c r="A190" s="3"/>
      <c r="B190" s="3"/>
      <c r="C190" s="3"/>
      <c r="D190" s="3"/>
      <c r="E190" s="4"/>
      <c r="F190" s="4"/>
      <c r="G190" s="4"/>
    </row>
    <row r="191" spans="1:7" x14ac:dyDescent="0.2">
      <c r="A191" s="3"/>
      <c r="B191" s="3"/>
      <c r="C191" s="3"/>
      <c r="D191" s="3"/>
      <c r="E191" s="4"/>
      <c r="F191" s="4"/>
      <c r="G191" s="4"/>
    </row>
    <row r="192" spans="1:7" x14ac:dyDescent="0.2">
      <c r="A192" s="3"/>
      <c r="B192" s="3"/>
      <c r="C192" s="3"/>
      <c r="D192" s="3"/>
      <c r="E192" s="4"/>
      <c r="F192" s="4"/>
      <c r="G192" s="4"/>
    </row>
    <row r="193" spans="1:7" x14ac:dyDescent="0.2">
      <c r="A193" s="3"/>
      <c r="B193" s="3"/>
      <c r="C193" s="3"/>
      <c r="D193" s="3"/>
      <c r="E193" s="4"/>
      <c r="F193" s="4"/>
      <c r="G193" s="4"/>
    </row>
    <row r="194" spans="1:7" x14ac:dyDescent="0.2">
      <c r="A194" s="3"/>
      <c r="B194" s="3"/>
      <c r="C194" s="3"/>
      <c r="D194" s="3"/>
      <c r="E194" s="4"/>
      <c r="F194" s="4"/>
      <c r="G194" s="4"/>
    </row>
    <row r="195" spans="1:7" x14ac:dyDescent="0.2">
      <c r="A195" s="3"/>
      <c r="B195" s="3"/>
      <c r="C195" s="3"/>
      <c r="D195" s="3"/>
      <c r="E195" s="4"/>
      <c r="F195" s="4"/>
      <c r="G195" s="4"/>
    </row>
    <row r="196" spans="1:7" x14ac:dyDescent="0.2">
      <c r="A196" s="3"/>
      <c r="B196" s="3"/>
      <c r="C196" s="3"/>
      <c r="D196" s="3"/>
      <c r="E196" s="4"/>
      <c r="F196" s="4"/>
      <c r="G196" s="4"/>
    </row>
    <row r="197" spans="1:7" x14ac:dyDescent="0.2">
      <c r="A197" s="3"/>
      <c r="B197" s="3"/>
      <c r="C197" s="3"/>
      <c r="D197" s="3"/>
      <c r="E197" s="4"/>
      <c r="F197" s="4"/>
      <c r="G197" s="4"/>
    </row>
    <row r="198" spans="1:7" x14ac:dyDescent="0.2">
      <c r="A198" s="3"/>
      <c r="B198" s="3"/>
      <c r="C198" s="3"/>
      <c r="D198" s="3"/>
      <c r="E198" s="4"/>
      <c r="F198" s="4"/>
      <c r="G198" s="4"/>
    </row>
    <row r="199" spans="1:7" x14ac:dyDescent="0.2">
      <c r="A199" s="3"/>
      <c r="B199" s="3"/>
      <c r="C199" s="3"/>
      <c r="D199" s="3"/>
      <c r="E199" s="4"/>
      <c r="F199" s="4"/>
      <c r="G199" s="4"/>
    </row>
    <row r="200" spans="1:7" x14ac:dyDescent="0.2">
      <c r="A200" s="3"/>
      <c r="B200" s="3"/>
      <c r="C200" s="3"/>
      <c r="D200" s="3"/>
      <c r="E200" s="4"/>
      <c r="F200" s="4"/>
      <c r="G200" s="4"/>
    </row>
    <row r="201" spans="1:7" x14ac:dyDescent="0.2">
      <c r="A201" s="3"/>
      <c r="B201" s="3"/>
      <c r="C201" s="3"/>
      <c r="D201" s="3"/>
      <c r="E201" s="4"/>
      <c r="F201" s="4"/>
      <c r="G201" s="4"/>
    </row>
    <row r="202" spans="1:7" x14ac:dyDescent="0.2">
      <c r="A202" s="3"/>
      <c r="B202" s="3"/>
      <c r="C202" s="3"/>
      <c r="D202" s="3"/>
      <c r="E202" s="4"/>
      <c r="F202" s="4"/>
      <c r="G202" s="4"/>
    </row>
    <row r="203" spans="1:7" x14ac:dyDescent="0.2">
      <c r="A203" s="3"/>
      <c r="B203" s="3"/>
      <c r="C203" s="3"/>
      <c r="D203" s="3"/>
      <c r="E203" s="4"/>
      <c r="F203" s="4"/>
      <c r="G203" s="4"/>
    </row>
    <row r="204" spans="1:7" x14ac:dyDescent="0.2">
      <c r="A204" s="3"/>
      <c r="B204" s="3"/>
      <c r="C204" s="3"/>
      <c r="D204" s="3"/>
      <c r="E204" s="4"/>
      <c r="F204" s="4"/>
      <c r="G204" s="4"/>
    </row>
    <row r="205" spans="1:7" x14ac:dyDescent="0.2">
      <c r="A205" s="3"/>
      <c r="B205" s="3"/>
      <c r="C205" s="3"/>
      <c r="D205" s="3"/>
      <c r="E205" s="4"/>
      <c r="F205" s="4"/>
      <c r="G205" s="4"/>
    </row>
    <row r="206" spans="1:7" x14ac:dyDescent="0.2">
      <c r="A206" s="3"/>
      <c r="B206" s="3"/>
      <c r="C206" s="3"/>
      <c r="D206" s="3"/>
      <c r="E206" s="4"/>
      <c r="F206" s="4"/>
      <c r="G206" s="4"/>
    </row>
    <row r="207" spans="1:7" x14ac:dyDescent="0.2">
      <c r="A207" s="3"/>
      <c r="B207" s="3"/>
      <c r="C207" s="3"/>
      <c r="D207" s="3"/>
      <c r="E207" s="4"/>
      <c r="F207" s="4"/>
      <c r="G207" s="4"/>
    </row>
    <row r="208" spans="1:7" x14ac:dyDescent="0.2">
      <c r="A208" s="3"/>
      <c r="B208" s="3"/>
      <c r="C208" s="3"/>
      <c r="D208" s="3"/>
      <c r="E208" s="4"/>
      <c r="F208" s="4"/>
      <c r="G208" s="4"/>
    </row>
    <row r="209" spans="1:7" x14ac:dyDescent="0.2">
      <c r="A209" s="3"/>
      <c r="B209" s="3"/>
      <c r="C209" s="3"/>
      <c r="D209" s="3"/>
      <c r="E209" s="4"/>
      <c r="F209" s="4"/>
      <c r="G209" s="4"/>
    </row>
    <row r="210" spans="1:7" x14ac:dyDescent="0.2">
      <c r="A210" s="3"/>
      <c r="B210" s="3"/>
      <c r="C210" s="3"/>
      <c r="D210" s="3"/>
      <c r="E210" s="4"/>
      <c r="F210" s="4"/>
      <c r="G210" s="4"/>
    </row>
    <row r="211" spans="1:7" x14ac:dyDescent="0.2">
      <c r="A211" s="3"/>
      <c r="B211" s="3"/>
      <c r="C211" s="3"/>
      <c r="D211" s="3"/>
      <c r="E211" s="4"/>
      <c r="F211" s="4"/>
      <c r="G211" s="4"/>
    </row>
    <row r="212" spans="1:7" x14ac:dyDescent="0.2">
      <c r="A212" s="3"/>
      <c r="B212" s="3"/>
      <c r="C212" s="3"/>
      <c r="D212" s="3"/>
      <c r="E212" s="4"/>
      <c r="F212" s="4"/>
      <c r="G212" s="4"/>
    </row>
    <row r="213" spans="1:7" x14ac:dyDescent="0.2">
      <c r="A213" s="3"/>
      <c r="B213" s="3"/>
      <c r="C213" s="3"/>
      <c r="D213" s="3"/>
      <c r="E213" s="4"/>
      <c r="F213" s="4"/>
      <c r="G213" s="4"/>
    </row>
    <row r="214" spans="1:7" x14ac:dyDescent="0.2">
      <c r="A214" s="3"/>
      <c r="B214" s="3"/>
      <c r="C214" s="3"/>
      <c r="D214" s="3"/>
      <c r="E214" s="4"/>
      <c r="F214" s="4"/>
      <c r="G214" s="4"/>
    </row>
    <row r="215" spans="1:7" x14ac:dyDescent="0.2">
      <c r="A215" s="3"/>
      <c r="B215" s="3"/>
      <c r="C215" s="3"/>
      <c r="D215" s="3"/>
      <c r="E215" s="4"/>
      <c r="F215" s="4"/>
      <c r="G215" s="4"/>
    </row>
    <row r="216" spans="1:7" x14ac:dyDescent="0.2">
      <c r="A216" s="3"/>
      <c r="B216" s="3"/>
      <c r="C216" s="3"/>
      <c r="D216" s="3"/>
      <c r="E216" s="4"/>
      <c r="F216" s="4"/>
      <c r="G216" s="4"/>
    </row>
    <row r="217" spans="1:7" x14ac:dyDescent="0.2">
      <c r="A217" s="3"/>
      <c r="B217" s="3"/>
      <c r="C217" s="3"/>
      <c r="D217" s="3"/>
      <c r="E217" s="4"/>
      <c r="F217" s="4"/>
      <c r="G217" s="4"/>
    </row>
    <row r="218" spans="1:7" x14ac:dyDescent="0.2">
      <c r="A218" s="3"/>
      <c r="B218" s="3"/>
      <c r="C218" s="3"/>
      <c r="D218" s="3"/>
      <c r="E218" s="4"/>
      <c r="F218" s="4"/>
      <c r="G218" s="4"/>
    </row>
    <row r="219" spans="1:7" x14ac:dyDescent="0.2">
      <c r="A219" s="3"/>
      <c r="B219" s="3"/>
      <c r="C219" s="3"/>
      <c r="D219" s="3"/>
      <c r="E219" s="4"/>
      <c r="F219" s="4"/>
      <c r="G219" s="4"/>
    </row>
    <row r="220" spans="1:7" x14ac:dyDescent="0.2">
      <c r="A220" s="3"/>
      <c r="B220" s="3"/>
      <c r="C220" s="3"/>
      <c r="D220" s="3"/>
      <c r="E220" s="4"/>
      <c r="F220" s="4"/>
      <c r="G220" s="4"/>
    </row>
    <row r="221" spans="1:7" x14ac:dyDescent="0.2">
      <c r="A221" s="3"/>
      <c r="B221" s="3"/>
      <c r="C221" s="3"/>
      <c r="D221" s="3"/>
      <c r="E221" s="4"/>
      <c r="F221" s="4"/>
      <c r="G221" s="4"/>
    </row>
    <row r="222" spans="1:7" x14ac:dyDescent="0.2">
      <c r="A222" s="3"/>
      <c r="B222" s="3"/>
      <c r="C222" s="3"/>
      <c r="D222" s="3"/>
      <c r="E222" s="4"/>
      <c r="F222" s="4"/>
      <c r="G222" s="4"/>
    </row>
    <row r="223" spans="1:7" x14ac:dyDescent="0.2">
      <c r="A223" s="3"/>
      <c r="B223" s="3"/>
      <c r="C223" s="3"/>
      <c r="D223" s="3"/>
      <c r="E223" s="4"/>
      <c r="F223" s="4"/>
      <c r="G223" s="4"/>
    </row>
    <row r="224" spans="1:7" x14ac:dyDescent="0.2">
      <c r="A224" s="3"/>
      <c r="B224" s="3"/>
      <c r="C224" s="3"/>
      <c r="D224" s="3"/>
      <c r="E224" s="4"/>
      <c r="F224" s="4"/>
      <c r="G224" s="4"/>
    </row>
    <row r="225" spans="1:7" x14ac:dyDescent="0.2">
      <c r="A225" s="3"/>
      <c r="B225" s="3"/>
      <c r="C225" s="3"/>
      <c r="D225" s="3"/>
      <c r="E225" s="4"/>
      <c r="F225" s="4"/>
      <c r="G225" s="4"/>
    </row>
    <row r="226" spans="1:7" x14ac:dyDescent="0.2">
      <c r="A226" s="3"/>
      <c r="B226" s="3"/>
      <c r="C226" s="3"/>
      <c r="D226" s="3"/>
      <c r="E226" s="4"/>
      <c r="F226" s="4"/>
      <c r="G226" s="4"/>
    </row>
    <row r="227" spans="1:7" x14ac:dyDescent="0.2">
      <c r="A227" s="3"/>
      <c r="B227" s="3"/>
      <c r="C227" s="3"/>
      <c r="D227" s="3"/>
      <c r="E227" s="4"/>
      <c r="F227" s="4"/>
      <c r="G227" s="4"/>
    </row>
    <row r="228" spans="1:7" x14ac:dyDescent="0.2">
      <c r="A228" s="3"/>
      <c r="B228" s="3"/>
      <c r="C228" s="3"/>
      <c r="D228" s="3"/>
      <c r="E228" s="4"/>
      <c r="F228" s="4"/>
      <c r="G228" s="4"/>
    </row>
    <row r="229" spans="1:7" x14ac:dyDescent="0.2">
      <c r="A229" s="3"/>
      <c r="B229" s="3"/>
      <c r="C229" s="3"/>
      <c r="D229" s="3"/>
      <c r="E229" s="4"/>
      <c r="F229" s="4"/>
      <c r="G229" s="4"/>
    </row>
    <row r="230" spans="1:7" x14ac:dyDescent="0.2">
      <c r="A230" s="3"/>
      <c r="B230" s="3"/>
      <c r="C230" s="3"/>
      <c r="D230" s="3"/>
      <c r="E230" s="4"/>
      <c r="F230" s="4"/>
      <c r="G230" s="4"/>
    </row>
    <row r="231" spans="1:7" x14ac:dyDescent="0.2">
      <c r="A231" s="3"/>
      <c r="B231" s="3"/>
      <c r="C231" s="3"/>
      <c r="D231" s="3"/>
      <c r="E231" s="4"/>
      <c r="F231" s="4"/>
      <c r="G231" s="4"/>
    </row>
    <row r="232" spans="1:7" x14ac:dyDescent="0.2">
      <c r="A232" s="3"/>
      <c r="B232" s="3"/>
      <c r="C232" s="3"/>
      <c r="D232" s="3"/>
      <c r="E232" s="4"/>
      <c r="F232" s="4"/>
      <c r="G232" s="4"/>
    </row>
    <row r="233" spans="1:7" x14ac:dyDescent="0.2">
      <c r="A233" s="3"/>
      <c r="B233" s="3"/>
      <c r="C233" s="3"/>
      <c r="D233" s="3"/>
      <c r="E233" s="4"/>
      <c r="F233" s="4"/>
      <c r="G233" s="4"/>
    </row>
    <row r="234" spans="1:7" x14ac:dyDescent="0.2">
      <c r="A234" s="3"/>
      <c r="B234" s="3"/>
      <c r="C234" s="3"/>
      <c r="D234" s="3"/>
      <c r="E234" s="4"/>
      <c r="F234" s="4"/>
      <c r="G234" s="4"/>
    </row>
    <row r="235" spans="1:7" x14ac:dyDescent="0.2">
      <c r="A235" s="3"/>
      <c r="B235" s="3"/>
      <c r="C235" s="3"/>
      <c r="D235" s="3"/>
      <c r="E235" s="4"/>
      <c r="F235" s="4"/>
      <c r="G235" s="4"/>
    </row>
    <row r="236" spans="1:7" x14ac:dyDescent="0.2">
      <c r="A236" s="3"/>
      <c r="B236" s="3"/>
      <c r="C236" s="3"/>
      <c r="D236" s="3"/>
      <c r="E236" s="4"/>
      <c r="F236" s="4"/>
      <c r="G236" s="4"/>
    </row>
    <row r="237" spans="1:7" x14ac:dyDescent="0.2">
      <c r="A237" s="3"/>
      <c r="B237" s="3"/>
      <c r="C237" s="3"/>
      <c r="D237" s="3"/>
      <c r="E237" s="4"/>
      <c r="F237" s="4"/>
      <c r="G237" s="4"/>
    </row>
    <row r="238" spans="1:7" x14ac:dyDescent="0.2">
      <c r="A238" s="3"/>
      <c r="B238" s="3"/>
      <c r="C238" s="3"/>
      <c r="D238" s="3"/>
      <c r="E238" s="4"/>
      <c r="F238" s="4"/>
      <c r="G238" s="4"/>
    </row>
    <row r="239" spans="1:7" x14ac:dyDescent="0.2">
      <c r="A239" s="3"/>
      <c r="B239" s="3"/>
      <c r="C239" s="3"/>
      <c r="D239" s="3"/>
      <c r="E239" s="4"/>
      <c r="F239" s="4"/>
      <c r="G239" s="4"/>
    </row>
    <row r="240" spans="1:7" x14ac:dyDescent="0.2">
      <c r="A240" s="3"/>
      <c r="B240" s="3"/>
      <c r="C240" s="3"/>
      <c r="D240" s="3"/>
      <c r="E240" s="4"/>
      <c r="F240" s="4"/>
      <c r="G240" s="4"/>
    </row>
    <row r="241" spans="1:7" x14ac:dyDescent="0.2">
      <c r="A241" s="3"/>
      <c r="B241" s="3"/>
      <c r="C241" s="3"/>
      <c r="D241" s="3"/>
      <c r="E241" s="4"/>
      <c r="F241" s="4"/>
      <c r="G241" s="4"/>
    </row>
    <row r="242" spans="1:7" x14ac:dyDescent="0.2">
      <c r="A242" s="3"/>
      <c r="B242" s="3"/>
      <c r="C242" s="3"/>
      <c r="D242" s="3"/>
      <c r="E242" s="4"/>
      <c r="F242" s="4"/>
      <c r="G242" s="4"/>
    </row>
    <row r="243" spans="1:7" x14ac:dyDescent="0.2">
      <c r="A243" s="3"/>
      <c r="B243" s="3"/>
      <c r="C243" s="3"/>
      <c r="D243" s="3"/>
      <c r="E243" s="4"/>
      <c r="F243" s="4"/>
      <c r="G243" s="4"/>
    </row>
    <row r="244" spans="1:7" x14ac:dyDescent="0.2">
      <c r="A244" s="3"/>
      <c r="B244" s="3"/>
      <c r="C244" s="3"/>
      <c r="D244" s="3"/>
      <c r="E244" s="4"/>
      <c r="F244" s="4"/>
    </row>
    <row r="245" spans="1:7" x14ac:dyDescent="0.2">
      <c r="A245" s="3"/>
      <c r="B245" s="3"/>
      <c r="C245" s="3"/>
      <c r="D245" s="3"/>
      <c r="E245" s="4"/>
      <c r="F245" s="4"/>
    </row>
    <row r="246" spans="1:7" x14ac:dyDescent="0.2">
      <c r="A246" s="3"/>
      <c r="B246" s="3"/>
      <c r="C246" s="3"/>
      <c r="D246" s="3"/>
      <c r="E246" s="4"/>
      <c r="F246" s="4"/>
    </row>
    <row r="247" spans="1:7" x14ac:dyDescent="0.2">
      <c r="A247" s="3"/>
      <c r="B247" s="3"/>
      <c r="C247" s="3"/>
      <c r="D247" s="3"/>
      <c r="E247" s="4"/>
      <c r="F247" s="4"/>
    </row>
    <row r="248" spans="1:7" x14ac:dyDescent="0.2">
      <c r="A248" s="3"/>
      <c r="B248" s="3"/>
      <c r="C248" s="3"/>
      <c r="D248" s="3"/>
      <c r="E248" s="4"/>
      <c r="F248" s="4"/>
    </row>
    <row r="249" spans="1:7" x14ac:dyDescent="0.2">
      <c r="A249" s="3"/>
      <c r="B249" s="3"/>
      <c r="C249" s="3"/>
      <c r="D249" s="3"/>
      <c r="E249" s="4"/>
      <c r="F249" s="4"/>
    </row>
    <row r="250" spans="1:7" x14ac:dyDescent="0.2">
      <c r="A250" s="3"/>
      <c r="B250" s="3"/>
      <c r="C250" s="3"/>
      <c r="D250" s="3"/>
      <c r="E250" s="4"/>
      <c r="F250" s="4"/>
    </row>
    <row r="251" spans="1:7" x14ac:dyDescent="0.2">
      <c r="A251" s="3"/>
      <c r="B251" s="3"/>
      <c r="C251" s="3"/>
      <c r="D251" s="3"/>
      <c r="E251" s="4"/>
      <c r="F251" s="4"/>
    </row>
    <row r="252" spans="1:7" x14ac:dyDescent="0.2">
      <c r="A252" s="3"/>
      <c r="B252" s="3"/>
      <c r="C252" s="3"/>
      <c r="D252" s="3"/>
      <c r="E252" s="4"/>
      <c r="F252" s="4"/>
    </row>
    <row r="253" spans="1:7" x14ac:dyDescent="0.2">
      <c r="A253" s="3"/>
      <c r="B253" s="3"/>
      <c r="C253" s="3"/>
      <c r="D253" s="3"/>
      <c r="E253" s="4"/>
      <c r="F253" s="4"/>
    </row>
    <row r="254" spans="1:7" x14ac:dyDescent="0.2">
      <c r="A254" s="3"/>
      <c r="B254" s="3"/>
      <c r="C254" s="3"/>
      <c r="D254" s="3"/>
      <c r="E254" s="4"/>
      <c r="F254" s="4"/>
    </row>
    <row r="255" spans="1:7" x14ac:dyDescent="0.2">
      <c r="A255" s="3"/>
      <c r="B255" s="3"/>
      <c r="C255" s="3"/>
      <c r="D255" s="3"/>
      <c r="E255" s="4"/>
      <c r="F255" s="4"/>
    </row>
    <row r="256" spans="1:7" x14ac:dyDescent="0.2">
      <c r="A256" s="3"/>
      <c r="B256" s="3"/>
      <c r="C256" s="3"/>
      <c r="D256" s="3"/>
      <c r="E256" s="4"/>
      <c r="F256" s="4"/>
    </row>
    <row r="257" spans="1:6" x14ac:dyDescent="0.2">
      <c r="A257" s="3"/>
      <c r="B257" s="3"/>
      <c r="C257" s="3"/>
      <c r="D257" s="3"/>
      <c r="E257" s="4"/>
      <c r="F257" s="4"/>
    </row>
    <row r="258" spans="1:6" x14ac:dyDescent="0.2">
      <c r="A258" s="3"/>
      <c r="B258" s="3"/>
      <c r="C258" s="3"/>
      <c r="D258" s="3"/>
      <c r="E258" s="4"/>
      <c r="F258" s="4"/>
    </row>
    <row r="259" spans="1:6" x14ac:dyDescent="0.2">
      <c r="A259" s="3"/>
      <c r="B259" s="3"/>
      <c r="C259" s="3"/>
      <c r="D259" s="3"/>
      <c r="E259" s="4"/>
      <c r="F259" s="4"/>
    </row>
    <row r="260" spans="1:6" x14ac:dyDescent="0.2">
      <c r="A260" s="3"/>
      <c r="B260" s="3"/>
      <c r="C260" s="3"/>
      <c r="D260" s="3"/>
      <c r="E260" s="4"/>
      <c r="F260" s="4"/>
    </row>
    <row r="261" spans="1:6" x14ac:dyDescent="0.2">
      <c r="A261" s="3"/>
      <c r="B261" s="3"/>
      <c r="C261" s="3"/>
      <c r="D261" s="3"/>
      <c r="E261" s="4"/>
      <c r="F261" s="4"/>
    </row>
    <row r="262" spans="1:6" x14ac:dyDescent="0.2">
      <c r="A262" s="3"/>
      <c r="B262" s="3"/>
      <c r="C262" s="3"/>
      <c r="D262" s="3"/>
      <c r="E262" s="4"/>
      <c r="F262" s="4"/>
    </row>
    <row r="263" spans="1:6" x14ac:dyDescent="0.2">
      <c r="A263" s="3"/>
      <c r="B263" s="3"/>
      <c r="C263" s="3"/>
      <c r="D263" s="3"/>
      <c r="E263" s="4"/>
      <c r="F263" s="4"/>
    </row>
    <row r="264" spans="1:6" x14ac:dyDescent="0.2">
      <c r="A264" s="3"/>
      <c r="B264" s="3"/>
      <c r="C264" s="3"/>
      <c r="D264" s="3"/>
      <c r="E264" s="4"/>
      <c r="F264" s="4"/>
    </row>
    <row r="265" spans="1:6" x14ac:dyDescent="0.2">
      <c r="A265" s="3"/>
      <c r="B265" s="3"/>
      <c r="C265" s="3"/>
      <c r="D265" s="3"/>
      <c r="E265" s="4"/>
      <c r="F265" s="4"/>
    </row>
    <row r="266" spans="1:6" x14ac:dyDescent="0.2">
      <c r="A266" s="3"/>
      <c r="B266" s="3"/>
      <c r="C266" s="3"/>
      <c r="D266" s="3"/>
      <c r="E266" s="4"/>
      <c r="F266" s="4"/>
    </row>
    <row r="267" spans="1:6" x14ac:dyDescent="0.2">
      <c r="A267" s="3"/>
      <c r="B267" s="3"/>
      <c r="C267" s="3"/>
      <c r="D267" s="3"/>
      <c r="E267" s="4"/>
      <c r="F267" s="4"/>
    </row>
    <row r="268" spans="1:6" x14ac:dyDescent="0.2">
      <c r="A268" s="3"/>
      <c r="B268" s="3"/>
      <c r="C268" s="3"/>
      <c r="D268" s="3"/>
      <c r="E268" s="4"/>
      <c r="F268" s="4"/>
    </row>
    <row r="269" spans="1:6" x14ac:dyDescent="0.2">
      <c r="A269" s="3"/>
      <c r="B269" s="3"/>
      <c r="C269" s="3"/>
      <c r="D269" s="3"/>
      <c r="E269" s="4"/>
      <c r="F269" s="4"/>
    </row>
    <row r="270" spans="1:6" x14ac:dyDescent="0.2">
      <c r="A270" s="3"/>
      <c r="B270" s="3"/>
      <c r="C270" s="3"/>
      <c r="D270" s="3"/>
      <c r="E270" s="4"/>
      <c r="F270" s="4"/>
    </row>
    <row r="271" spans="1:6" x14ac:dyDescent="0.2">
      <c r="A271" s="3"/>
      <c r="B271" s="3"/>
      <c r="C271" s="3"/>
      <c r="D271" s="3"/>
      <c r="E271" s="4"/>
      <c r="F271" s="4"/>
    </row>
    <row r="272" spans="1:6" x14ac:dyDescent="0.2">
      <c r="A272" s="3"/>
      <c r="B272" s="3"/>
      <c r="C272" s="3"/>
      <c r="D272" s="3"/>
      <c r="E272" s="4"/>
      <c r="F272" s="4"/>
    </row>
    <row r="273" spans="1:6" x14ac:dyDescent="0.2">
      <c r="A273" s="3"/>
      <c r="B273" s="3"/>
      <c r="C273" s="3"/>
      <c r="D273" s="3"/>
      <c r="E273" s="4"/>
      <c r="F273" s="4"/>
    </row>
    <row r="274" spans="1:6" x14ac:dyDescent="0.2">
      <c r="A274" s="3"/>
      <c r="B274" s="3"/>
      <c r="C274" s="3"/>
      <c r="D274" s="3"/>
      <c r="E274" s="4"/>
      <c r="F274" s="4"/>
    </row>
    <row r="275" spans="1:6" x14ac:dyDescent="0.2">
      <c r="A275" s="3"/>
      <c r="B275" s="3"/>
      <c r="C275" s="3"/>
      <c r="D275" s="3"/>
      <c r="E275" s="4"/>
      <c r="F275" s="4"/>
    </row>
    <row r="276" spans="1:6" x14ac:dyDescent="0.2">
      <c r="A276" s="3"/>
      <c r="B276" s="3"/>
      <c r="C276" s="3"/>
      <c r="D276" s="3"/>
      <c r="E276" s="4"/>
      <c r="F276" s="4"/>
    </row>
    <row r="277" spans="1:6" x14ac:dyDescent="0.2">
      <c r="A277" s="3"/>
      <c r="B277" s="3"/>
      <c r="C277" s="3"/>
      <c r="D277" s="3"/>
      <c r="E277" s="4"/>
      <c r="F277" s="4"/>
    </row>
    <row r="278" spans="1:6" x14ac:dyDescent="0.2">
      <c r="A278" s="3"/>
      <c r="B278" s="3"/>
      <c r="C278" s="3"/>
      <c r="D278" s="3"/>
      <c r="E278" s="4"/>
      <c r="F278" s="4"/>
    </row>
    <row r="279" spans="1:6" x14ac:dyDescent="0.2">
      <c r="A279" s="3"/>
      <c r="B279" s="3"/>
      <c r="C279" s="3"/>
      <c r="D279" s="3"/>
      <c r="E279" s="4"/>
      <c r="F279" s="4"/>
    </row>
    <row r="280" spans="1:6" x14ac:dyDescent="0.2">
      <c r="A280" s="3"/>
      <c r="B280" s="3"/>
      <c r="C280" s="3"/>
      <c r="D280" s="3"/>
      <c r="E280" s="4"/>
      <c r="F280" s="4"/>
    </row>
    <row r="281" spans="1:6" x14ac:dyDescent="0.2">
      <c r="A281" s="3"/>
      <c r="B281" s="3"/>
      <c r="C281" s="3"/>
      <c r="D281" s="3"/>
      <c r="E281" s="4"/>
      <c r="F281" s="4"/>
    </row>
    <row r="282" spans="1:6" x14ac:dyDescent="0.2">
      <c r="A282" s="3"/>
      <c r="B282" s="3"/>
      <c r="C282" s="3"/>
      <c r="D282" s="3"/>
      <c r="E282" s="4"/>
      <c r="F282" s="4"/>
    </row>
    <row r="283" spans="1:6" x14ac:dyDescent="0.2">
      <c r="A283" s="3"/>
      <c r="B283" s="3"/>
      <c r="C283" s="3"/>
      <c r="D283" s="3"/>
      <c r="E283" s="4"/>
      <c r="F283" s="4"/>
    </row>
    <row r="284" spans="1:6" x14ac:dyDescent="0.2">
      <c r="A284" s="3"/>
      <c r="B284" s="3"/>
      <c r="C284" s="3"/>
      <c r="D284" s="3"/>
      <c r="E284" s="4"/>
      <c r="F284" s="4"/>
    </row>
    <row r="285" spans="1:6" x14ac:dyDescent="0.2">
      <c r="A285" s="3"/>
      <c r="B285" s="3"/>
      <c r="C285" s="3"/>
      <c r="D285" s="3"/>
      <c r="E285" s="4"/>
      <c r="F285" s="4"/>
    </row>
    <row r="286" spans="1:6" x14ac:dyDescent="0.2">
      <c r="A286" s="3"/>
      <c r="B286" s="3"/>
      <c r="C286" s="3"/>
      <c r="D286" s="3"/>
      <c r="E286" s="4"/>
      <c r="F286" s="4"/>
    </row>
    <row r="287" spans="1:6" x14ac:dyDescent="0.2">
      <c r="A287" s="3"/>
      <c r="B287" s="3"/>
      <c r="C287" s="3"/>
      <c r="D287" s="3"/>
      <c r="E287" s="4"/>
      <c r="F287" s="4"/>
    </row>
    <row r="288" spans="1:6" x14ac:dyDescent="0.2">
      <c r="A288" s="3"/>
      <c r="B288" s="3"/>
      <c r="C288" s="3"/>
      <c r="D288" s="3"/>
      <c r="E288" s="4"/>
      <c r="F288" s="4"/>
    </row>
    <row r="289" spans="1:6" x14ac:dyDescent="0.2">
      <c r="A289" s="3"/>
      <c r="B289" s="3"/>
      <c r="C289" s="3"/>
      <c r="D289" s="3"/>
      <c r="E289" s="4"/>
      <c r="F289" s="4"/>
    </row>
    <row r="290" spans="1:6" x14ac:dyDescent="0.2">
      <c r="A290" s="3"/>
      <c r="B290" s="3"/>
      <c r="C290" s="3"/>
      <c r="D290" s="3"/>
      <c r="E290" s="4"/>
      <c r="F290" s="4"/>
    </row>
    <row r="291" spans="1:6" x14ac:dyDescent="0.2">
      <c r="A291" s="3"/>
      <c r="B291" s="3"/>
      <c r="C291" s="3"/>
      <c r="D291" s="3"/>
      <c r="E291" s="4"/>
      <c r="F291" s="4"/>
    </row>
    <row r="292" spans="1:6" x14ac:dyDescent="0.2">
      <c r="A292" s="3"/>
      <c r="B292" s="3"/>
      <c r="C292" s="3"/>
      <c r="D292" s="3"/>
      <c r="E292" s="4"/>
      <c r="F292" s="4"/>
    </row>
    <row r="293" spans="1:6" x14ac:dyDescent="0.2">
      <c r="A293" s="3"/>
      <c r="B293" s="3"/>
      <c r="C293" s="3"/>
      <c r="D293" s="3"/>
      <c r="E293" s="4"/>
      <c r="F293" s="4"/>
    </row>
    <row r="294" spans="1:6" x14ac:dyDescent="0.2">
      <c r="A294" s="3"/>
      <c r="B294" s="3"/>
      <c r="C294" s="3"/>
      <c r="D294" s="3"/>
      <c r="E294" s="4"/>
      <c r="F294" s="4"/>
    </row>
    <row r="295" spans="1:6" x14ac:dyDescent="0.2">
      <c r="A295" s="3"/>
      <c r="B295" s="3"/>
      <c r="C295" s="3"/>
      <c r="D295" s="3"/>
      <c r="E295" s="4"/>
      <c r="F295" s="4"/>
    </row>
    <row r="296" spans="1:6" x14ac:dyDescent="0.2">
      <c r="A296" s="3"/>
      <c r="B296" s="3"/>
      <c r="C296" s="3"/>
      <c r="D296" s="3"/>
      <c r="E296" s="4"/>
      <c r="F296" s="4"/>
    </row>
    <row r="297" spans="1:6" x14ac:dyDescent="0.2">
      <c r="A297" s="3"/>
      <c r="B297" s="3"/>
      <c r="C297" s="3"/>
      <c r="D297" s="3"/>
      <c r="E297" s="4"/>
      <c r="F297" s="4"/>
    </row>
    <row r="298" spans="1:6" x14ac:dyDescent="0.2">
      <c r="A298" s="3"/>
      <c r="B298" s="3"/>
      <c r="C298" s="3"/>
      <c r="D298" s="3"/>
      <c r="E298" s="4"/>
      <c r="F298" s="4"/>
    </row>
    <row r="299" spans="1:6" x14ac:dyDescent="0.2">
      <c r="A299" s="3"/>
      <c r="B299" s="3"/>
      <c r="C299" s="3"/>
      <c r="D299" s="3"/>
      <c r="E299" s="4"/>
      <c r="F299" s="4"/>
    </row>
    <row r="300" spans="1:6" x14ac:dyDescent="0.2">
      <c r="A300" s="3"/>
      <c r="B300" s="3"/>
      <c r="C300" s="3"/>
      <c r="D300" s="3"/>
      <c r="E300" s="4"/>
      <c r="F300" s="4"/>
    </row>
    <row r="301" spans="1:6" x14ac:dyDescent="0.2">
      <c r="A301" s="3"/>
      <c r="B301" s="3"/>
      <c r="C301" s="3"/>
      <c r="D301" s="3"/>
      <c r="E301" s="4"/>
      <c r="F301" s="4"/>
    </row>
    <row r="302" spans="1:6" x14ac:dyDescent="0.2">
      <c r="A302" s="3"/>
      <c r="B302" s="3"/>
      <c r="C302" s="3"/>
      <c r="D302" s="3"/>
      <c r="E302" s="4"/>
      <c r="F302" s="4"/>
    </row>
    <row r="303" spans="1:6" x14ac:dyDescent="0.2">
      <c r="A303" s="3"/>
      <c r="B303" s="3"/>
      <c r="C303" s="3"/>
      <c r="D303" s="3"/>
      <c r="E303" s="4"/>
      <c r="F303" s="4"/>
    </row>
    <row r="304" spans="1:6" x14ac:dyDescent="0.2">
      <c r="A304" s="3"/>
      <c r="B304" s="3"/>
      <c r="C304" s="3"/>
      <c r="D304" s="3"/>
      <c r="E304" s="4"/>
      <c r="F304" s="4"/>
    </row>
    <row r="305" spans="1:6" x14ac:dyDescent="0.2">
      <c r="A305" s="3"/>
      <c r="B305" s="3"/>
      <c r="C305" s="3"/>
      <c r="D305" s="3"/>
      <c r="E305" s="4"/>
      <c r="F305" s="4"/>
    </row>
    <row r="306" spans="1:6" x14ac:dyDescent="0.2">
      <c r="A306" s="3"/>
      <c r="B306" s="3"/>
      <c r="C306" s="3"/>
      <c r="D306" s="3"/>
      <c r="E306" s="4"/>
      <c r="F306" s="4"/>
    </row>
    <row r="307" spans="1:6" x14ac:dyDescent="0.2">
      <c r="A307" s="3"/>
      <c r="B307" s="3"/>
      <c r="C307" s="3"/>
      <c r="D307" s="3"/>
      <c r="E307" s="4"/>
      <c r="F307" s="4"/>
    </row>
    <row r="308" spans="1:6" x14ac:dyDescent="0.2">
      <c r="A308" s="3"/>
      <c r="B308" s="3"/>
      <c r="C308" s="3"/>
      <c r="D308" s="3"/>
      <c r="E308" s="4"/>
      <c r="F308" s="4"/>
    </row>
    <row r="309" spans="1:6" x14ac:dyDescent="0.2">
      <c r="A309" s="3"/>
      <c r="B309" s="3"/>
      <c r="C309" s="3"/>
      <c r="D309" s="3"/>
      <c r="E309" s="4"/>
      <c r="F309" s="4"/>
    </row>
    <row r="310" spans="1:6" x14ac:dyDescent="0.2">
      <c r="A310" s="3"/>
      <c r="B310" s="3"/>
      <c r="C310" s="3"/>
      <c r="D310" s="3"/>
      <c r="E310" s="4"/>
      <c r="F310" s="4"/>
    </row>
    <row r="311" spans="1:6" x14ac:dyDescent="0.2">
      <c r="A311" s="3"/>
      <c r="B311" s="3"/>
      <c r="C311" s="3"/>
      <c r="D311" s="3"/>
      <c r="E311" s="4"/>
      <c r="F311" s="4"/>
    </row>
    <row r="312" spans="1:6" x14ac:dyDescent="0.2">
      <c r="A312" s="3"/>
      <c r="B312" s="3"/>
      <c r="C312" s="3"/>
      <c r="D312" s="3"/>
      <c r="E312" s="4"/>
      <c r="F312" s="4"/>
    </row>
    <row r="313" spans="1:6" x14ac:dyDescent="0.2">
      <c r="A313" s="3"/>
      <c r="B313" s="3"/>
      <c r="C313" s="3"/>
      <c r="D313" s="3"/>
      <c r="E313" s="4"/>
      <c r="F313" s="4"/>
    </row>
    <row r="314" spans="1:6" x14ac:dyDescent="0.2">
      <c r="A314" s="3"/>
      <c r="B314" s="3"/>
      <c r="C314" s="3"/>
      <c r="D314" s="3"/>
      <c r="E314" s="4"/>
      <c r="F314" s="4"/>
    </row>
    <row r="315" spans="1:6" x14ac:dyDescent="0.2">
      <c r="A315" s="3"/>
      <c r="B315" s="3"/>
      <c r="C315" s="3"/>
      <c r="D315" s="3"/>
      <c r="E315" s="4"/>
      <c r="F315" s="4"/>
    </row>
    <row r="316" spans="1:6" x14ac:dyDescent="0.2">
      <c r="A316" s="3"/>
      <c r="B316" s="3"/>
      <c r="C316" s="3"/>
      <c r="D316" s="3"/>
      <c r="E316" s="4"/>
      <c r="F316" s="4"/>
    </row>
    <row r="317" spans="1:6" x14ac:dyDescent="0.2">
      <c r="A317" s="3"/>
      <c r="B317" s="3"/>
      <c r="C317" s="3"/>
      <c r="D317" s="3"/>
      <c r="E317" s="4"/>
      <c r="F317" s="4"/>
    </row>
    <row r="318" spans="1:6" x14ac:dyDescent="0.2">
      <c r="A318" s="3"/>
      <c r="B318" s="3"/>
      <c r="C318" s="3"/>
      <c r="D318" s="3"/>
      <c r="E318" s="4"/>
      <c r="F318" s="4"/>
    </row>
    <row r="319" spans="1:6" x14ac:dyDescent="0.2">
      <c r="A319" s="3"/>
      <c r="B319" s="3"/>
      <c r="C319" s="3"/>
      <c r="D319" s="3"/>
      <c r="E319" s="4"/>
      <c r="F319" s="4"/>
    </row>
    <row r="320" spans="1:6" x14ac:dyDescent="0.2">
      <c r="A320" s="3"/>
      <c r="B320" s="3"/>
      <c r="C320" s="3"/>
      <c r="D320" s="3"/>
      <c r="E320" s="4"/>
      <c r="F320" s="4"/>
    </row>
    <row r="321" spans="1:6" x14ac:dyDescent="0.2">
      <c r="A321" s="3"/>
      <c r="B321" s="3"/>
      <c r="C321" s="3"/>
      <c r="D321" s="3"/>
      <c r="E321" s="4"/>
      <c r="F321" s="4"/>
    </row>
    <row r="322" spans="1:6" x14ac:dyDescent="0.2">
      <c r="A322" s="3"/>
      <c r="B322" s="3"/>
      <c r="C322" s="3"/>
      <c r="D322" s="3"/>
      <c r="E322" s="4"/>
      <c r="F322" s="4"/>
    </row>
    <row r="323" spans="1:6" x14ac:dyDescent="0.2">
      <c r="A323" s="3"/>
      <c r="B323" s="3"/>
      <c r="C323" s="3"/>
      <c r="D323" s="3"/>
      <c r="E323" s="4"/>
      <c r="F323" s="4"/>
    </row>
    <row r="324" spans="1:6" x14ac:dyDescent="0.2">
      <c r="A324" s="3"/>
      <c r="B324" s="3"/>
      <c r="C324" s="3"/>
      <c r="D324" s="3"/>
      <c r="E324" s="4"/>
      <c r="F324" s="4"/>
    </row>
    <row r="325" spans="1:6" x14ac:dyDescent="0.2">
      <c r="A325" s="3"/>
      <c r="B325" s="3"/>
      <c r="C325" s="3"/>
      <c r="D325" s="3"/>
      <c r="E325" s="4"/>
      <c r="F325" s="4"/>
    </row>
    <row r="326" spans="1:6" x14ac:dyDescent="0.2">
      <c r="A326" s="3"/>
      <c r="B326" s="3"/>
      <c r="C326" s="3"/>
      <c r="D326" s="3"/>
      <c r="E326" s="4"/>
      <c r="F326" s="4"/>
    </row>
    <row r="327" spans="1:6" x14ac:dyDescent="0.2">
      <c r="A327" s="3"/>
      <c r="B327" s="3"/>
      <c r="C327" s="3"/>
      <c r="D327" s="3"/>
      <c r="E327" s="4"/>
      <c r="F327" s="4"/>
    </row>
    <row r="328" spans="1:6" x14ac:dyDescent="0.2">
      <c r="A328" s="3"/>
      <c r="B328" s="3"/>
      <c r="C328" s="3"/>
      <c r="D328" s="3"/>
      <c r="E328" s="4"/>
      <c r="F328" s="4"/>
    </row>
    <row r="329" spans="1:6" x14ac:dyDescent="0.2">
      <c r="A329" s="3"/>
      <c r="B329" s="3"/>
      <c r="C329" s="3"/>
      <c r="D329" s="3"/>
      <c r="E329" s="4"/>
      <c r="F329" s="4"/>
    </row>
    <row r="330" spans="1:6" x14ac:dyDescent="0.2">
      <c r="A330" s="3"/>
      <c r="B330" s="3"/>
      <c r="C330" s="3"/>
      <c r="D330" s="3"/>
      <c r="E330" s="4"/>
      <c r="F330" s="4"/>
    </row>
    <row r="331" spans="1:6" x14ac:dyDescent="0.2">
      <c r="A331" s="3"/>
      <c r="B331" s="3"/>
      <c r="C331" s="3"/>
      <c r="D331" s="3"/>
      <c r="E331" s="4"/>
      <c r="F331" s="4"/>
    </row>
    <row r="332" spans="1:6" x14ac:dyDescent="0.2">
      <c r="A332" s="3"/>
      <c r="B332" s="3"/>
      <c r="C332" s="3"/>
      <c r="D332" s="3"/>
      <c r="E332" s="4"/>
      <c r="F332" s="4"/>
    </row>
    <row r="333" spans="1:6" x14ac:dyDescent="0.2">
      <c r="A333" s="3"/>
      <c r="B333" s="3"/>
      <c r="C333" s="3"/>
      <c r="D333" s="3"/>
      <c r="E333" s="4"/>
      <c r="F333" s="4"/>
    </row>
    <row r="334" spans="1:6" x14ac:dyDescent="0.2">
      <c r="A334" s="3"/>
      <c r="B334" s="3"/>
      <c r="C334" s="3"/>
      <c r="D334" s="3"/>
      <c r="E334" s="4"/>
      <c r="F334" s="4"/>
    </row>
    <row r="335" spans="1:6" x14ac:dyDescent="0.2">
      <c r="A335" s="3"/>
      <c r="B335" s="3"/>
      <c r="C335" s="3"/>
      <c r="D335" s="3"/>
      <c r="E335" s="4"/>
      <c r="F335" s="4"/>
    </row>
    <row r="336" spans="1:6" x14ac:dyDescent="0.2">
      <c r="A336" s="3"/>
      <c r="B336" s="3"/>
      <c r="C336" s="3"/>
      <c r="D336" s="3"/>
      <c r="E336" s="4"/>
      <c r="F336" s="4"/>
    </row>
    <row r="337" spans="1:6" x14ac:dyDescent="0.2">
      <c r="A337" s="3"/>
      <c r="B337" s="3"/>
      <c r="C337" s="3"/>
      <c r="D337" s="3"/>
      <c r="E337" s="4"/>
      <c r="F337" s="4"/>
    </row>
    <row r="338" spans="1:6" x14ac:dyDescent="0.2">
      <c r="A338" s="3"/>
      <c r="B338" s="3"/>
      <c r="C338" s="3"/>
      <c r="D338" s="3"/>
      <c r="E338" s="4"/>
      <c r="F338" s="4"/>
    </row>
    <row r="339" spans="1:6" x14ac:dyDescent="0.2">
      <c r="A339" s="3"/>
      <c r="B339" s="3"/>
      <c r="C339" s="3"/>
      <c r="D339" s="3"/>
      <c r="E339" s="4"/>
      <c r="F339" s="4"/>
    </row>
    <row r="340" spans="1:6" x14ac:dyDescent="0.2">
      <c r="A340" s="3"/>
      <c r="B340" s="3"/>
      <c r="C340" s="3"/>
      <c r="D340" s="3"/>
      <c r="E340" s="4"/>
      <c r="F340" s="4"/>
    </row>
    <row r="341" spans="1:6" x14ac:dyDescent="0.2">
      <c r="A341" s="3"/>
      <c r="B341" s="3"/>
      <c r="C341" s="3"/>
      <c r="D341" s="3"/>
      <c r="E341" s="4"/>
      <c r="F341" s="4"/>
    </row>
    <row r="342" spans="1:6" x14ac:dyDescent="0.2">
      <c r="A342" s="3"/>
      <c r="B342" s="3"/>
      <c r="C342" s="3"/>
      <c r="D342" s="3"/>
      <c r="E342" s="4"/>
      <c r="F342" s="4"/>
    </row>
    <row r="343" spans="1:6" x14ac:dyDescent="0.2">
      <c r="A343" s="3"/>
      <c r="B343" s="3"/>
      <c r="C343" s="3"/>
      <c r="D343" s="3"/>
      <c r="E343" s="4"/>
      <c r="F343" s="4"/>
    </row>
    <row r="344" spans="1:6" x14ac:dyDescent="0.2">
      <c r="A344" s="3"/>
      <c r="B344" s="3"/>
      <c r="C344" s="3"/>
      <c r="D344" s="3"/>
      <c r="E344" s="4"/>
      <c r="F344" s="4"/>
    </row>
    <row r="345" spans="1:6" x14ac:dyDescent="0.2">
      <c r="A345" s="3"/>
      <c r="B345" s="3"/>
      <c r="C345" s="3"/>
      <c r="D345" s="3"/>
      <c r="E345" s="4"/>
      <c r="F345" s="4"/>
    </row>
    <row r="346" spans="1:6" x14ac:dyDescent="0.2">
      <c r="A346" s="3"/>
      <c r="B346" s="3"/>
      <c r="C346" s="3"/>
      <c r="D346" s="3"/>
      <c r="E346" s="4"/>
      <c r="F346" s="4"/>
    </row>
    <row r="347" spans="1:6" x14ac:dyDescent="0.2">
      <c r="A347" s="3"/>
      <c r="B347" s="3"/>
      <c r="C347" s="3"/>
      <c r="D347" s="3"/>
      <c r="E347" s="4"/>
      <c r="F347" s="4"/>
    </row>
    <row r="348" spans="1:6" x14ac:dyDescent="0.2">
      <c r="A348" s="3"/>
      <c r="B348" s="3"/>
      <c r="C348" s="3"/>
      <c r="D348" s="3"/>
      <c r="E348" s="4"/>
      <c r="F348" s="4"/>
    </row>
    <row r="349" spans="1:6" x14ac:dyDescent="0.2">
      <c r="A349" s="3"/>
      <c r="B349" s="3"/>
      <c r="C349" s="3"/>
      <c r="D349" s="3"/>
      <c r="E349" s="4"/>
      <c r="F349" s="4"/>
    </row>
    <row r="350" spans="1:6" x14ac:dyDescent="0.2">
      <c r="A350" s="3"/>
      <c r="B350" s="3"/>
      <c r="C350" s="3"/>
      <c r="D350" s="3"/>
      <c r="E350" s="4"/>
      <c r="F350" s="4"/>
    </row>
    <row r="351" spans="1:6" x14ac:dyDescent="0.2">
      <c r="A351" s="3"/>
      <c r="B351" s="3"/>
      <c r="C351" s="3"/>
      <c r="D351" s="3"/>
      <c r="E351" s="4"/>
      <c r="F351" s="4"/>
    </row>
    <row r="352" spans="1:6" x14ac:dyDescent="0.2">
      <c r="A352" s="3"/>
      <c r="B352" s="3"/>
      <c r="C352" s="3"/>
      <c r="D352" s="3"/>
      <c r="E352" s="4"/>
      <c r="F352" s="4"/>
    </row>
    <row r="353" spans="1:6" x14ac:dyDescent="0.2">
      <c r="A353" s="3"/>
      <c r="B353" s="3"/>
      <c r="C353" s="3"/>
      <c r="D353" s="3"/>
      <c r="E353" s="4"/>
      <c r="F353" s="4"/>
    </row>
    <row r="354" spans="1:6" x14ac:dyDescent="0.2">
      <c r="A354" s="3"/>
      <c r="B354" s="3"/>
      <c r="C354" s="3"/>
      <c r="D354" s="3"/>
      <c r="E354" s="4"/>
      <c r="F354" s="4"/>
    </row>
    <row r="355" spans="1:6" x14ac:dyDescent="0.2">
      <c r="A355" s="3"/>
      <c r="B355" s="3"/>
      <c r="C355" s="3"/>
      <c r="D355" s="3"/>
      <c r="E355" s="4"/>
      <c r="F355" s="4"/>
    </row>
    <row r="356" spans="1:6" x14ac:dyDescent="0.2">
      <c r="A356" s="3"/>
      <c r="B356" s="3"/>
      <c r="C356" s="3"/>
      <c r="D356" s="3"/>
      <c r="E356" s="4"/>
      <c r="F356" s="4"/>
    </row>
    <row r="357" spans="1:6" x14ac:dyDescent="0.2">
      <c r="A357" s="3"/>
      <c r="B357" s="3"/>
      <c r="C357" s="3"/>
      <c r="D357" s="3"/>
      <c r="E357" s="4"/>
      <c r="F357" s="4"/>
    </row>
    <row r="358" spans="1:6" x14ac:dyDescent="0.2">
      <c r="A358" s="3"/>
      <c r="B358" s="3"/>
      <c r="C358" s="3"/>
      <c r="D358" s="3"/>
      <c r="E358" s="4"/>
      <c r="F358" s="4"/>
    </row>
    <row r="359" spans="1:6" x14ac:dyDescent="0.2">
      <c r="A359" s="3"/>
      <c r="B359" s="3"/>
      <c r="C359" s="3"/>
      <c r="D359" s="3"/>
      <c r="E359" s="4"/>
      <c r="F359" s="4"/>
    </row>
    <row r="360" spans="1:6" x14ac:dyDescent="0.2">
      <c r="A360" s="3"/>
      <c r="B360" s="3"/>
      <c r="C360" s="3"/>
      <c r="D360" s="3"/>
      <c r="E360" s="4"/>
      <c r="F360" s="4"/>
    </row>
  </sheetData>
  <customSheetViews>
    <customSheetView guid="{50B7E7B7-8494-44F2-BD0C-CCED84D93D32}" showPageBreaks="1" fitToPage="1" printArea="1" hiddenRows="1" view="pageBreakPreview">
      <pane xSplit="5" ySplit="5" topLeftCell="G109" activePane="bottomRight" state="frozen"/>
      <selection pane="bottomRight" activeCell="I3" sqref="I3:I5"/>
      <pageMargins left="0" right="0" top="0.59055118110236227" bottom="0.39370078740157483" header="0" footer="0"/>
      <printOptions horizontalCentered="1"/>
      <pageSetup paperSize="9" scale="63" fitToHeight="0" orientation="landscape" r:id="rId1"/>
      <headerFooter alignWithMargins="0"/>
    </customSheetView>
    <customSheetView guid="{676E128E-8DDF-4C49-8F96-E9C34A002CCC}" showPageBreaks="1" printArea="1" view="pageBreakPreview">
      <pane xSplit="5" ySplit="5" topLeftCell="F6" activePane="bottomRight" state="frozen"/>
      <selection pane="bottomRight" activeCell="I14" sqref="I14"/>
      <pageMargins left="0" right="0" top="0.59055118110236227" bottom="0.39370078740157483" header="0" footer="0"/>
      <printOptions horizontalCentered="1"/>
      <pageSetup paperSize="9" scale="72" fitToWidth="0" fitToHeight="0" orientation="landscape" r:id="rId2"/>
      <headerFooter alignWithMargins="0"/>
    </customSheetView>
    <customSheetView guid="{0C9F33EF-B07C-4B83-95C8-03209A11FF27}" scale="89" showPageBreaks="1" printArea="1" view="pageBreakPreview">
      <pane xSplit="5" ySplit="5" topLeftCell="F6" activePane="bottomRight" state="frozen"/>
      <selection pane="bottomRight" activeCell="K64" sqref="K64"/>
      <pageMargins left="0" right="0" top="0.59055118110236227" bottom="0.39370078740157483" header="0" footer="0"/>
      <printOptions horizontalCentered="1"/>
      <pageSetup paperSize="9" scale="72" fitToWidth="0" fitToHeight="0" orientation="landscape" r:id="rId3"/>
      <headerFooter alignWithMargins="0"/>
    </customSheetView>
    <customSheetView guid="{9527C26E-DD64-46FD-8F16-E66E599490B1}" scale="80" showPageBreaks="1" printArea="1" view="pageBreakPreview">
      <pane xSplit="5" ySplit="5" topLeftCell="F105" activePane="bottomRight" state="frozen"/>
      <selection pane="bottomRight" activeCell="A2" sqref="A2"/>
      <pageMargins left="0" right="0" top="0.59055118110236227" bottom="0.39370078740157483" header="0" footer="0"/>
      <printOptions horizontalCentered="1"/>
      <pageSetup paperSize="9" scale="66" fitToWidth="0" fitToHeight="0" orientation="landscape" r:id="rId4"/>
      <headerFooter alignWithMargins="0"/>
    </customSheetView>
    <customSheetView guid="{9E2FE053-30F2-4C2A-A7C1-B2F0888000A9}" scale="80" showPageBreaks="1" printArea="1" view="pageBreakPreview">
      <pane xSplit="5" ySplit="5" topLeftCell="F70" activePane="bottomRight" state="frozen"/>
      <selection pane="bottomRight" activeCell="F105" sqref="F105"/>
      <pageMargins left="0" right="0" top="0.59055118110236227" bottom="0.39370078740157483" header="0" footer="0"/>
      <printOptions horizontalCentered="1"/>
      <pageSetup paperSize="9" scale="66" fitToWidth="0" fitToHeight="0" orientation="landscape" r:id="rId5"/>
      <headerFooter alignWithMargins="0"/>
    </customSheetView>
    <customSheetView guid="{8E2AAEB1-D37F-4E7F-A006-9241D5BDCCFB}" showPageBreaks="1" printArea="1" view="pageBreakPreview">
      <pane xSplit="5" ySplit="5" topLeftCell="J75" activePane="bottomRight" state="frozen"/>
      <selection pane="bottomRight" activeCell="K3" sqref="K3"/>
      <pageMargins left="0" right="0" top="0.59055118110236227" bottom="0.39370078740157483" header="0" footer="0"/>
      <printOptions horizontalCentered="1"/>
      <pageSetup paperSize="9" scale="66" fitToWidth="0" fitToHeight="0" orientation="landscape" r:id="rId6"/>
      <headerFooter alignWithMargins="0"/>
    </customSheetView>
    <customSheetView guid="{2CB1DD55-51F8-4F3D-8AFF-4246AA9B75BA}" showPageBreaks="1" printArea="1" view="pageBreakPreview">
      <pane xSplit="5" ySplit="5" topLeftCell="F57" activePane="bottomRight" state="frozen"/>
      <selection pane="bottomRight" activeCell="B65" sqref="B65"/>
      <pageMargins left="0" right="0" top="0.59055118110236227" bottom="0.39370078740157483" header="0" footer="0"/>
      <printOptions horizontalCentered="1"/>
      <pageSetup paperSize="9" scale="77" fitToWidth="0" fitToHeight="0" orientation="landscape" r:id="rId7"/>
      <headerFooter alignWithMargins="0"/>
    </customSheetView>
  </customSheetViews>
  <mergeCells count="83">
    <mergeCell ref="C57:D57"/>
    <mergeCell ref="C58:D58"/>
    <mergeCell ref="C59:D59"/>
    <mergeCell ref="A1:K1"/>
    <mergeCell ref="A3:A5"/>
    <mergeCell ref="B3:B5"/>
    <mergeCell ref="E3:E5"/>
    <mergeCell ref="G3:G5"/>
    <mergeCell ref="H3:H5"/>
    <mergeCell ref="F3:F5"/>
    <mergeCell ref="J3:J5"/>
    <mergeCell ref="K3:K5"/>
    <mergeCell ref="I3:I5"/>
    <mergeCell ref="C3:D5"/>
    <mergeCell ref="C66:D66"/>
    <mergeCell ref="C67:D67"/>
    <mergeCell ref="C76:D76"/>
    <mergeCell ref="C81:D81"/>
    <mergeCell ref="C90:D90"/>
    <mergeCell ref="C114:D114"/>
    <mergeCell ref="C119:D119"/>
    <mergeCell ref="C121:D121"/>
    <mergeCell ref="C95:D95"/>
    <mergeCell ref="C98:D98"/>
    <mergeCell ref="C104:D104"/>
    <mergeCell ref="C107:D107"/>
    <mergeCell ref="C109:D109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65:D65"/>
    <mergeCell ref="C60:D60"/>
    <mergeCell ref="C61:D61"/>
    <mergeCell ref="C62:D62"/>
    <mergeCell ref="C63:D63"/>
    <mergeCell ref="C64:D64"/>
  </mergeCells>
  <printOptions horizontalCentered="1"/>
  <pageMargins left="0" right="0" top="0.59055118110236227" bottom="0.39370078740157483" header="0" footer="0"/>
  <pageSetup paperSize="9" scale="74" fitToHeight="0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внесенных изменениях</vt:lpstr>
      <vt:lpstr>'Сведения о внесенных изменениях'!Заголовки_для_печати</vt:lpstr>
      <vt:lpstr>'Сведения о внесенных изменениях'!Область_печати</vt:lpstr>
    </vt:vector>
  </TitlesOfParts>
  <Company>BFT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Маркова Инесса Владимировна</cp:lastModifiedBy>
  <cp:lastPrinted>2021-04-23T05:16:12Z</cp:lastPrinted>
  <dcterms:created xsi:type="dcterms:W3CDTF">2006-02-07T16:01:49Z</dcterms:created>
  <dcterms:modified xsi:type="dcterms:W3CDTF">2025-03-31T06:42:58Z</dcterms:modified>
</cp:coreProperties>
</file>