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222.205\df\Documents\Исполнение 2025\Исполнение за 2025 год\Для размещения\"/>
    </mc:Choice>
  </mc:AlternateContent>
  <bookViews>
    <workbookView xWindow="0" yWindow="0" windowWidth="28800" windowHeight="11700"/>
  </bookViews>
  <sheets>
    <sheet name="ДЧБ" sheetId="1" r:id="rId1"/>
  </sheets>
  <definedNames>
    <definedName name="APPT" localSheetId="0">ДЧБ!#REF!</definedName>
    <definedName name="FIO" localSheetId="0">ДЧБ!#REF!</definedName>
    <definedName name="SIGN" localSheetId="0">ДЧБ!#REF!</definedName>
    <definedName name="Z_43668A2E_6F31_4968_B044_6E75308E9A8A_.wvu.PrintArea" localSheetId="0" hidden="1">ДЧБ!$B$1:$I$37</definedName>
    <definedName name="Z_43668A2E_6F31_4968_B044_6E75308E9A8A_.wvu.PrintTitles" localSheetId="0" hidden="1">ДЧБ!$3:$4</definedName>
    <definedName name="Z_46D06541_0158_45EC_A3C5_1780FA566C1A_.wvu.PrintArea" localSheetId="0" hidden="1">ДЧБ!$B$1:$I$37</definedName>
    <definedName name="Z_46D06541_0158_45EC_A3C5_1780FA566C1A_.wvu.PrintTitles" localSheetId="0" hidden="1">ДЧБ!$3:$4</definedName>
    <definedName name="Z_4EC321F8_1722_4BDD_8B5C_B9637CB05E9D_.wvu.PrintArea" localSheetId="0" hidden="1">ДЧБ!$B$1:$I$37</definedName>
    <definedName name="Z_4EC321F8_1722_4BDD_8B5C_B9637CB05E9D_.wvu.PrintTitles" localSheetId="0" hidden="1">ДЧБ!$3:$4</definedName>
    <definedName name="Z_5EDA0D07_7639_47C4_9849_C424EB20F8B3_.wvu.PrintArea" localSheetId="0" hidden="1">ДЧБ!$B$1:$I$37</definedName>
    <definedName name="Z_5EDA0D07_7639_47C4_9849_C424EB20F8B3_.wvu.PrintTitles" localSheetId="0" hidden="1">ДЧБ!$3:$4</definedName>
    <definedName name="Z_7B118ED0_A4DF_45EF_AFCF_D8A603CE71D9_.wvu.PrintArea" localSheetId="0" hidden="1">ДЧБ!$B$1:$I$37</definedName>
    <definedName name="Z_7B118ED0_A4DF_45EF_AFCF_D8A603CE71D9_.wvu.PrintTitles" localSheetId="0" hidden="1">ДЧБ!$3:$4</definedName>
    <definedName name="Z_83B63DE7_0421_4081_BED6_09A1DDF752AD_.wvu.PrintArea" localSheetId="0" hidden="1">ДЧБ!$B$1:$H$37</definedName>
    <definedName name="Z_83B63DE7_0421_4081_BED6_09A1DDF752AD_.wvu.PrintTitles" localSheetId="0" hidden="1">ДЧБ!$3:$4</definedName>
    <definedName name="Z_887AD517_78E2_449F_BDF4_C67BD3614D43_.wvu.PrintArea" localSheetId="0" hidden="1">ДЧБ!$B$1:$I$37</definedName>
    <definedName name="Z_887AD517_78E2_449F_BDF4_C67BD3614D43_.wvu.PrintTitles" localSheetId="0" hidden="1">ДЧБ!$3:$4</definedName>
    <definedName name="Z_A058C326_9634_43F4_A679_F1C650F604B2_.wvu.Cols" localSheetId="0" hidden="1">ДЧБ!#REF!</definedName>
    <definedName name="Z_A058C326_9634_43F4_A679_F1C650F604B2_.wvu.PrintArea" localSheetId="0" hidden="1">ДЧБ!$B$1:$H$37</definedName>
    <definedName name="Z_A058C326_9634_43F4_A679_F1C650F604B2_.wvu.PrintTitles" localSheetId="0" hidden="1">ДЧБ!$3:$4</definedName>
    <definedName name="Z_C3025941_180A_4997_9316_AAFEF44DA374_.wvu.PrintArea" localSheetId="0" hidden="1">ДЧБ!$B$1:$I$37</definedName>
    <definedName name="Z_C3025941_180A_4997_9316_AAFEF44DA374_.wvu.PrintTitles" localSheetId="0" hidden="1">ДЧБ!$3:$4</definedName>
    <definedName name="Z_D15D7023_846B_44A4_99A5_C37AC4BCDF8F_.wvu.PrintArea" localSheetId="0" hidden="1">ДЧБ!$B$1:$I$37</definedName>
    <definedName name="Z_D15D7023_846B_44A4_99A5_C37AC4BCDF8F_.wvu.PrintTitles" localSheetId="0" hidden="1">ДЧБ!$3:$4</definedName>
    <definedName name="_xlnm.Print_Titles" localSheetId="0">ДЧБ!$3:$4</definedName>
    <definedName name="_xlnm.Print_Area" localSheetId="0">ДЧБ!$A$1:$I$48</definedName>
  </definedNames>
  <calcPr calcId="162913"/>
  <customWorkbookViews>
    <customWorkbookView name="Вафина Виктория Васимовна - Личное представление" guid="{887AD517-78E2-449F-BDF4-C67BD3614D43}" mergeInterval="0" personalView="1" maximized="1" xWindow="-8" yWindow="-8" windowWidth="1296" windowHeight="1000" activeSheetId="1"/>
    <customWorkbookView name="Евсеева Анна Михайловна - Личное представление" guid="{4EC321F8-1722-4BDD-8B5C-B9637CB05E9D}" mergeInterval="0" personalView="1" maximized="1" xWindow="-8" yWindow="-8" windowWidth="1296" windowHeight="979" activeSheetId="1"/>
    <customWorkbookView name="Маркова Инесса Владимировна - Личное представление" guid="{D15D7023-846B-44A4-99A5-C37AC4BCDF8F}" mergeInterval="0" personalView="1" maximized="1" xWindow="-8" yWindow="-8" windowWidth="1296" windowHeight="1000" activeSheetId="1"/>
    <customWorkbookView name="Рудакова Ирина Ивановна - Личное представление" guid="{46D06541-0158-45EC-A3C5-1780FA566C1A}" mergeInterval="0" personalView="1" maximized="1" windowWidth="1276" windowHeight="799" activeSheetId="1"/>
    <customWorkbookView name="Шулепова Ольга Анатольевна - Личное представление" guid="{C3025941-180A-4997-9316-AAFEF44DA374}" mergeInterval="0" personalView="1" maximized="1" windowWidth="1276" windowHeight="739" activeSheetId="1"/>
    <customWorkbookView name="Головлева Елена Николаевна - Личное представление" guid="{A058C326-9634-43F4-A679-F1C650F604B2}" mergeInterval="0" personalView="1" maximized="1" xWindow="-8" yWindow="-8" windowWidth="1296" windowHeight="1000" activeSheetId="1"/>
    <customWorkbookView name="Юхта Людмила Иосифовна - Личное представление" guid="{83B63DE7-0421-4081-BED6-09A1DDF752AD}" mergeInterval="0" personalView="1" maximized="1" xWindow="-8" yWindow="-8" windowWidth="1296" windowHeight="1000" activeSheetId="1"/>
    <customWorkbookView name="Сайгушкина Татьяна Анатольевна - Личное представление" guid="{5EDA0D07-7639-47C4-9849-C424EB20F8B3}" mergeInterval="0" personalView="1" maximized="1" windowWidth="1276" windowHeight="779" activeSheetId="1"/>
    <customWorkbookView name="Зайцева Ирина Ивановна - Личное представление" guid="{7B118ED0-A4DF-45EF-AFCF-D8A603CE71D9}" mergeInterval="0" personalView="1" maximized="1" xWindow="-8" yWindow="-8" windowWidth="1296" windowHeight="1000" activeSheetId="1"/>
    <customWorkbookView name="Шпилева Юлия Михайловна - Личное представление" guid="{43668A2E-6F31-4968-B044-6E75308E9A8A}" mergeInterval="0" personalView="1" maximized="1" xWindow="-8" yWindow="-8" windowWidth="1296" windowHeight="1000" activeSheetId="1"/>
  </customWorkbookViews>
</workbook>
</file>

<file path=xl/calcChain.xml><?xml version="1.0" encoding="utf-8"?>
<calcChain xmlns="http://schemas.openxmlformats.org/spreadsheetml/2006/main">
  <c r="G15" i="1" l="1"/>
  <c r="D28" i="1" l="1"/>
  <c r="F23" i="1" l="1"/>
  <c r="G35" i="1" l="1"/>
  <c r="G37" i="1"/>
  <c r="G13" i="1" l="1"/>
  <c r="F34" i="1" l="1"/>
  <c r="F36" i="1" l="1"/>
  <c r="F26" i="1"/>
  <c r="E29" i="1" l="1"/>
  <c r="E28" i="1" s="1"/>
  <c r="D29" i="1"/>
  <c r="G34" i="1"/>
  <c r="F30" i="1" l="1"/>
  <c r="E16" i="1" l="1"/>
  <c r="E11" i="1"/>
  <c r="E21" i="1"/>
  <c r="G9" i="1" l="1"/>
  <c r="F9" i="1"/>
  <c r="F33" i="1" l="1"/>
  <c r="F18" i="1"/>
  <c r="G18" i="1"/>
  <c r="D21" i="1"/>
  <c r="D16" i="1"/>
  <c r="D11" i="1"/>
  <c r="E8" i="1"/>
  <c r="E7" i="1" s="1"/>
  <c r="D8" i="1"/>
  <c r="C29" i="1"/>
  <c r="C28" i="1" s="1"/>
  <c r="C16" i="1"/>
  <c r="C11" i="1"/>
  <c r="C8" i="1"/>
  <c r="D7" i="1" l="1"/>
  <c r="D6" i="1" s="1"/>
  <c r="D5" i="1" s="1"/>
  <c r="G21" i="1"/>
  <c r="E6" i="1"/>
  <c r="E5" i="1" s="1"/>
  <c r="C7" i="1"/>
  <c r="C6" i="1" s="1"/>
  <c r="G36" i="1"/>
  <c r="G33" i="1"/>
  <c r="G32" i="1"/>
  <c r="F32" i="1"/>
  <c r="F31" i="1"/>
  <c r="G31" i="1"/>
  <c r="G30" i="1"/>
  <c r="F25" i="1"/>
  <c r="G25" i="1"/>
  <c r="F24" i="1"/>
  <c r="G24" i="1"/>
  <c r="G20" i="1"/>
  <c r="F20" i="1"/>
  <c r="G19" i="1"/>
  <c r="G17" i="1"/>
  <c r="F16" i="1"/>
  <c r="G16" i="1"/>
  <c r="G14" i="1"/>
  <c r="F19" i="1"/>
  <c r="F17" i="1"/>
  <c r="F15" i="1"/>
  <c r="F14" i="1"/>
  <c r="F8" i="1"/>
  <c r="G8" i="1"/>
  <c r="F7" i="1" l="1"/>
  <c r="G10" i="1"/>
  <c r="G11" i="1"/>
  <c r="G12" i="1"/>
  <c r="G22" i="1"/>
  <c r="G26" i="1"/>
  <c r="G27" i="1"/>
  <c r="G28" i="1"/>
  <c r="G29" i="1"/>
  <c r="G6" i="1"/>
  <c r="G5" i="1"/>
  <c r="F10" i="1"/>
  <c r="F11" i="1"/>
  <c r="F12" i="1"/>
  <c r="F22" i="1"/>
  <c r="F28" i="1"/>
  <c r="F29" i="1"/>
  <c r="G7" i="1"/>
  <c r="G23" i="1" l="1"/>
  <c r="C21" i="1" l="1"/>
  <c r="F21" i="1" l="1"/>
  <c r="C5" i="1"/>
  <c r="F5" i="1" s="1"/>
  <c r="F6" i="1" l="1"/>
</calcChain>
</file>

<file path=xl/sharedStrings.xml><?xml version="1.0" encoding="utf-8"?>
<sst xmlns="http://schemas.openxmlformats.org/spreadsheetml/2006/main" count="109" uniqueCount="106">
  <si>
    <t>Наименование КВД</t>
  </si>
  <si>
    <t>Причины отклонения фактического поступления от уточненных плановых назначений  (менее чем 95% и более чем 105% к плану года)</t>
  </si>
  <si>
    <t>Налог на доходы физических лиц</t>
  </si>
  <si>
    <t>Доходы от продажи материальных и нематериальных активов</t>
  </si>
  <si>
    <t>НАЛОГОВЫЕ И НЕНАЛОГОВЫЕ ДОХОДЫ,
в том числе:</t>
  </si>
  <si>
    <t>Акцизы по подакцизным товарам (продукции), производимым на территории Российской Федерации</t>
  </si>
  <si>
    <t>Налоги на совокупный доход</t>
  </si>
  <si>
    <t>Налоги на имущество</t>
  </si>
  <si>
    <t>НАЛОГОВЫЕ ДОХОДЫ,
в том числе:</t>
  </si>
  <si>
    <t>НЕНАЛОГОВЫЕ ДОХОДЫ,
в том числе</t>
  </si>
  <si>
    <t>Доходы от использования имущества, находящегося в государственной и муниципальной собственности</t>
  </si>
  <si>
    <t>БЕЗВОЗМЕЗДНЫЕ ПОСТУПЛЕНИЯ,
в том числе:</t>
  </si>
  <si>
    <t>Код бюджетной классификации 
Российской Федерации</t>
  </si>
  <si>
    <t>000 1 00 00000 00 0000 000</t>
  </si>
  <si>
    <t>000 1 01 00000 00 0000 000</t>
  </si>
  <si>
    <t>Налоги на прибыль, доходы</t>
  </si>
  <si>
    <t>000 1 01 02000 01 0000 110</t>
  </si>
  <si>
    <t>000 1 03 02000 01 0000 110</t>
  </si>
  <si>
    <t>000 1 05 00000 00 0000 000</t>
  </si>
  <si>
    <t>000 1 05 01000 00 0000 110</t>
  </si>
  <si>
    <t>000 1 05 02000 02 0000 110</t>
  </si>
  <si>
    <t>Единый налог на вмененный доход для отдельных видов деятельности</t>
  </si>
  <si>
    <t>000 1 05 03000 01 0000 110</t>
  </si>
  <si>
    <t>Единый сельскохозяйственный налог</t>
  </si>
  <si>
    <t>000 1 05 04000 02 0000 110</t>
  </si>
  <si>
    <t>Налог, взимаемый в связи с применением патентной системы налогообложения</t>
  </si>
  <si>
    <t>000 1 06 00000 00 0000 000</t>
  </si>
  <si>
    <t>000 1 06 01000 00 0000 110</t>
  </si>
  <si>
    <t>Налог на имущество физических лиц</t>
  </si>
  <si>
    <t>000 1 06 06000 00 0000 110</t>
  </si>
  <si>
    <t>Земельный налог</t>
  </si>
  <si>
    <t>000 1 08 00000 00 0000 000</t>
  </si>
  <si>
    <t>Государственная пошлина</t>
  </si>
  <si>
    <t>000 1 11 00000 00 0000 000</t>
  </si>
  <si>
    <t>000 1 12 00000 00 0000 000</t>
  </si>
  <si>
    <t>Платежи при пользовании природными ресурсами</t>
  </si>
  <si>
    <t>000 1 13 00000 00 0000 000</t>
  </si>
  <si>
    <t>Доходы от оказания платных услуг и компенсации затрат государства</t>
  </si>
  <si>
    <t>000 1 14 00000 00 0000 000</t>
  </si>
  <si>
    <t>000 1 16 00000 00 0000 000</t>
  </si>
  <si>
    <t>Штрафы, санкции, возмещение ущерба</t>
  </si>
  <si>
    <t>000 1 17 00000 00 0000 000</t>
  </si>
  <si>
    <t>Прочие неналоговые доходы</t>
  </si>
  <si>
    <t>000 2 02 00000 00 0000 000</t>
  </si>
  <si>
    <t>000 2 02 00000 00 0000 150</t>
  </si>
  <si>
    <t>Безвозмездные поступления от других бюджетов бюджетной системы Российской Федерации</t>
  </si>
  <si>
    <t>000 2 02 10000 00 0000 150</t>
  </si>
  <si>
    <t>Дотации бюджетам бюджетной системы Российской Федерации</t>
  </si>
  <si>
    <t>000 2 02 20000 00 0000 150</t>
  </si>
  <si>
    <t>Субсидии бюджетам бюджетной системы Российской Федерации (межбюджетные субсидии)</t>
  </si>
  <si>
    <t>000 2 02 30000 00 0000 150</t>
  </si>
  <si>
    <t>Субвенции бюджетам бюджетной системы Российской Федерации</t>
  </si>
  <si>
    <t>000 2 02 40000 00 0000 150</t>
  </si>
  <si>
    <t>Иные межбюджетные трансферты</t>
  </si>
  <si>
    <t>000 2 18 00000 00 0000 000</t>
  </si>
  <si>
    <t>000 2 19 00000 00 0000 000</t>
  </si>
  <si>
    <t>Возврат остатков субсидий, субвенций и  иных межбюджетных трансфертов, имеющих целевое назначение, прошлых лет</t>
  </si>
  <si>
    <t>%
исполнения к уточненному 
плану года</t>
  </si>
  <si>
    <t>Причины отклонения фактического поступления от первоначально утверждённых плановых назначений  (менее чем 95% и более чем 105% к плану года)</t>
  </si>
  <si>
    <t>000 1 06 04000 02 0000 110</t>
  </si>
  <si>
    <t>Транспортный налог</t>
  </si>
  <si>
    <t>000 2 07 00000 00 0000 000</t>
  </si>
  <si>
    <t>Прочие безвозмездные поступления</t>
  </si>
  <si>
    <t>Налог, взимаемый в связи с применением упрощенной системы налогообложения</t>
  </si>
  <si>
    <t>Безвозмездные поступления от государственных (муниципальных) организаций</t>
  </si>
  <si>
    <t>000 2 03 00000 00 0000 150</t>
  </si>
  <si>
    <t>Доходы бюджетов бюджетной системы Российской Федерации от возврата остатков субсидий, субвенций, и иных межбюджетных трансфертов, имеющих целевое назначение, прошлых лет</t>
  </si>
  <si>
    <t>Перевыполнение плановых назначений по данным главных администраторов доходов бюджета обусловлено увеличением количества выставленных штрафов и как следствие поступление незапланированных доходов</t>
  </si>
  <si>
    <t xml:space="preserve">%
исполнения к первона-чально утверждён-ному 
плану года </t>
  </si>
  <si>
    <t>Поступление налога в счет погашения задолженности.</t>
  </si>
  <si>
    <t>Перевыполнение плановых назначений обусловлено поступлением налога в счет погашения задолженности в большем объеме, чем планировалось главным администратором доходов бюджета - ИФНС России по г. Сургуту  ХМАО-Югры.</t>
  </si>
  <si>
    <t>Перевыполнение плановых назначений обусловлено увеличением с 08.09.2024 года размеров судебных пошлин по делам, рассматриваемым в судах общей юрисдикции, мировыми судьями (Федеральный закон от 08.08.2024 № 259-ФЗ).</t>
  </si>
  <si>
    <t>-</t>
  </si>
  <si>
    <r>
      <t>Отклонение обусловлено фактическим поступлением</t>
    </r>
    <r>
      <rPr>
        <sz val="12"/>
        <color theme="1"/>
        <rFont val="Times New Roman"/>
        <family val="1"/>
        <charset val="204"/>
      </rPr>
      <t xml:space="preserve"> на основании уведомлений Департамента финансов ХМАО-Югры.</t>
    </r>
  </si>
  <si>
    <t>Отклонение обусловлено фактическим поступлением на основании уведомлений Департамента финансов ХМАО-Югры.</t>
  </si>
  <si>
    <t xml:space="preserve">Сведения о фактических поступлениях доходов по видам доходов в сравнении с первоначально утверждёнными и уточненными значениями с учетом внесенных изменений за 2025 год
</t>
  </si>
  <si>
    <t xml:space="preserve">Исполнение
за 2025 год,
руб.
</t>
  </si>
  <si>
    <t>Перевыполнение плановых назначений, по данным главного администратора доходов бюджета - ИФНС России по г. Сургуту ХМАО-Югры, обусловлено  увеличением количества плательщиков, а также увеличением налоговой базы в текущем периоде у отдельных налогоплательщиков.</t>
  </si>
  <si>
    <t>Перевыполнение плановых назначений, по данным главного администратора доходов бюджета - ИФНС России по г. Сургуту ХМАО-Югры, обусловлено изменением с 2025 года срока уплаты налога для налогоплательщиков, приобретающих патент на год, с 31 декабря на 28 декабря (ранее платежи по сроку 31 декабря зачислялись в бюджет в январе месяце года, следующего за отчетным, в связи с этим в текущем году в бюджет поступил налог по двум срокам уплаты)</t>
  </si>
  <si>
    <t>Перевыполнение плановых назначений, по данным главного администратора доходов бюджета - ИФНС России по г. Сургуту ХМАО-Югры, обусловлено  увеличением количества объектов налогообложения, в основном включенных в перечень, определяемый в соответствии с пунктом 7 статьи 378.2 НК РФ, изменением кадастровой стоимости объектов налогообложения в результате переоценки, а также улучшением платежной дисциплины граждан.</t>
  </si>
  <si>
    <t>Неисполнение плановых назначений обусловлено уточнением в 2025 году на соответствующие КБК доходов, зачисленных в конце 2024 года на невыясненные поступления.</t>
  </si>
  <si>
    <t>Неисполнение плановых назначений, по данным главного администратора доходов бюджета - департамента имущественных и земельных отношений Администрации города, обусловлено  исключением из прогнозного плана приватизации нежилого здания по ул. Островского и земельного участка под ним.</t>
  </si>
  <si>
    <t xml:space="preserve">Перевыполнение плановых назначений, по данным главного администратора доходов бюджета - департамента имущественных и земельных отношений Администрации города, обусловлено увеличением  количества проданных квартир, увеличением количества поступивших заявлений на выкуп земельных участков, а также незапланированным поступлением  авансовых платежей по договорам купли-продажи объектов недвижимого имущества. </t>
  </si>
  <si>
    <t>Отклонение плановых назначений обусловлено фактическими поступлениями (уточнениями):
(-) 8 778 131,66 рублей - уточнение кода бюджетной классификации по безвозмездным перечислениям в бюджет города сумм, оставшихся в рамках исполнения мероприятий по ликвидации СГМУП "СКЦ "Природа" (фактическая сумма за 2024 год была уточнена в 2025 году с КБК 2 07 04000 04 0000 150 на КБК 2 03 04000 04 0000 150);
(+) 5 000 рублей - возврат частными организациями в бюджет города средств субсидии по результатам проведенных контрольных мероприятий</t>
  </si>
  <si>
    <t>Неисполнение плановых назначений обусловлено фактическими возвратами в бюджет города организациями остатков субсидий прошлых лет в меньшем объеме.</t>
  </si>
  <si>
    <t>Перевыполнение плановых назначений обусловлено фактическими возвратами в бюджет ХМАО - Югры остатков субсидий, субвенций и иных межбюджетных трансфертов в большем объеме.</t>
  </si>
  <si>
    <t xml:space="preserve">Неисполнение плановых назначений обусловлено в основном:                                                                                - нарушением подрядными организациями сроков исполнения и иных условий контрактов, не повлекшее судебные процедуры;                                                                      - нарушением концессионером сроков создания объекта образования в соответствии с условиями заключенного концессионного соглашения;                               - расторжением концессионного соглашения на создание объекта образования в связи с нарушением сроков создания объекта;
- нарушением концессионером сроков создания объекта спорта в соответствии с условиями заключенного концессионного соглашения;
- оплатой работ «по факту» на основании актов выполненных работ по капитальному ремонту здания образования;                                                                                                         - экономией, сложившейся по результатам  проведения конкурсных процедур.                                           </t>
  </si>
  <si>
    <t xml:space="preserve">Неисполнение плановых назначений обусловлено в основном:                                                                                - нарушением подрядными организациями сроков исполнения и иных условий контрактов, не повлекшее судебные процедуры;                                                                      - нарушением концессионером сроков создания объекта образования в соответствии с условиями заключенного концессионного соглашения;                               - расторжением концессионного соглашения на создание объекта образования в связи с нарушением сроков создания объекта;
- нарушением концессионером сроков создания объекта спорта в соответствии с условиями заключенного концессионного соглашения;
- оплатой работ «по факту» на основании актов выполненных работ по капитальному ремонту здания образования;                                                                                           - экономией, сложившейся по результатам  проведения конкурсных процедур.                                           </t>
  </si>
  <si>
    <t>Перевыполнение плановых назначений обусловлено поступлением в конце года незапланированных объемов прочих безвозмездных поступлений от муниципальных организаций по результатам проверок контрольно-ревизионного управления.</t>
  </si>
  <si>
    <t>* Решение Думы города от 23.12.2024 № 713-VII ДГ «О бюджете городского округа Сургут Ханты-Мансийского автономного округа – Югры на 2025 год и плановый период 2026 – 2027 годов»</t>
  </si>
  <si>
    <t>https://clck.ru/3SZW6e</t>
  </si>
  <si>
    <t xml:space="preserve"> Первоначально утвержденный план на 2025 год           (решение Думы города
от 23.12.2024
№ 713-VII ДГ),* руб.</t>
  </si>
  <si>
    <t>** Решение Думы города от 19.12.2025 №943-VII ДГ «О внесении изменений в решение Думы города от 23.12.2024 № 713-VII ДГ «О бюджете городского округа Сургут Ханты-Мансийского автономного округа – Югры на 2025 год и плановый период 2026 – 2027 годов»»</t>
  </si>
  <si>
    <t>https://clck.ru/3Sb7tj</t>
  </si>
  <si>
    <t xml:space="preserve">Перевыполнение плановых назначений, по данным главного администратора доходов бюджета - ИФНС России  по г. Сургуту ХМАО-Югры,  обусловлено увеличением налогооблагаемой базы (по итогам социально-экономического развития города за 2025 год фонд заработной платы к уровню 2024 года увеличился на 11,4 % (при планировании учтен прогнозируемый рост фонда заработной платы 7,1%) </t>
  </si>
  <si>
    <t>ВСЕГО ДОХОДОВ,
в том числе:</t>
  </si>
  <si>
    <t>Неисполнение плановых назначений,  по данным главного администратора доходов бюджета - ИФНС России по г. Сургуту ХМАО-Югры, обусловлено  сменой  системы налогообложения основным налогоплательщиком ЕСХН.</t>
  </si>
  <si>
    <t>Перевыполнение плановых назначений, по данным главного администратора доходов бюджета - ИФНС России по г. Сургуту ХМАО-Югры, обусловлено улучшением платежной дисциплины граждан.</t>
  </si>
  <si>
    <t>Перевыполнение плановых назначений, по данным главного администратора доходов бюджета - ИФНС России по г. Сургуту ХМАО-Югры, обусловлено поступлением налога в счет погашения задолженности в большем объеме, чем планировалось, а также поздним предоставлением плательщиками налоговых уведомлений по уменьшению стоимости патента на сумму страховых взносов.</t>
  </si>
  <si>
    <t>Перевыполнение плановых назначений, по данным главного администратора доходов бюджета - ИФНС России по г. Сургуту ХМАО-Югры, обусловлено ростом налогооблагаемой базы в связи с увеличением  количества объектов налогообложения (в том числе  в связи с массовой постановкой на учет в ИФНС земельных участков, расположенных под гаражами).</t>
  </si>
  <si>
    <t>Неисполнение плановых назначений, по данным главного администратора доходов бюджета - департамента имущественных и земельных отношений Администрации города, обусловлено возвратом переплаты по арендной плате за земельные участки, государственная собственность на которые не разграничена, образовавшейся в результате произведенных перерасчетов за 2023-2024 годы в соответствии с решением суда общей юрисдикции о признании недействующей нормы постановлений Правительства Ханты-Мансийского автономного округа – Югры от 23.12.2022 № 713-п  и от 09.02.2024 № 37-п (в части определения арендной платы по более высокой кадастровой стоимости земельных участков и с применением уровня инфляции)</t>
  </si>
  <si>
    <t>Перевыполнение плановых назначений обусловлено в основном поступлением в бюджет города доходов, подлежащих возврату в бюджет ХМАО - Югры:
- неиспользованных остатков субсидии, предоставленной на развитие материально-технической базы муниципальных учреждений спорта;
- средств по причине не достижения в 2024 году муниципальным образованием показателя результативности предоставления субсидии на строительство дорог;
- субсидии на обеспечение устойчивого сокращения непригодного для проживания жилого фонда.</t>
  </si>
  <si>
    <t>Перевыполнение плановых назначений по данным главных администраторов доходов бюджета обусловлено увеличением количества выставленных штрафов и как следствие поступление незапланированных доходов.</t>
  </si>
  <si>
    <t>Уточнение в 2025 году на соответствующие КБК доходов, зачисленных ранее на невыясненные поступления.</t>
  </si>
  <si>
    <t>Уточненный план с учетом последних изменений, внесенных в решение о бюджете 
на 2025 год (решение Думы города от 19.12.2025 № 943-VII ДГ),** руб.</t>
  </si>
  <si>
    <t>Перевыполнение плановых назначений обусловлено:
- уточнение кода бюджетной классификации по безвозмездным перечислениям в бюджет города сумм, оставшихся в рамках исполнения мероприятий по ликвидации СГМУП "СКЦ "Природа" (фактическая сумма за 2024 год была уточнена в 2025 году с КБК 2 07 04000 04 0000 150 на КБК 2 03 04000 04 0000 150);
- поступлением незапланированных объемов прочих безвозмездных поступлений от муниципальных организаций по результатам проверок контрольно-ревизионного управления.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</si>
</sst>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0"/>
      <name val="Arial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u/>
      <sz val="10"/>
      <color theme="10"/>
      <name val="Arial"/>
      <family val="2"/>
      <charset val="204"/>
    </font>
    <font>
      <u/>
      <sz val="12"/>
      <color theme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9" fillId="0" borderId="0"/>
    <xf numFmtId="0" fontId="11" fillId="0" borderId="0" applyNumberFormat="0" applyFill="0" applyBorder="0" applyAlignment="0" applyProtection="0"/>
  </cellStyleXfs>
  <cellXfs count="75">
    <xf numFmtId="0" fontId="0" fillId="0" borderId="0" xfId="0"/>
    <xf numFmtId="0" fontId="1" fillId="2" borderId="0" xfId="0" applyFont="1" applyFill="1"/>
    <xf numFmtId="164" fontId="1" fillId="2" borderId="0" xfId="0" applyNumberFormat="1" applyFont="1" applyFill="1"/>
    <xf numFmtId="0" fontId="4" fillId="2" borderId="1" xfId="0" applyFont="1" applyFill="1" applyBorder="1" applyAlignment="1">
      <alignment vertical="center" wrapText="1"/>
    </xf>
    <xf numFmtId="0" fontId="3" fillId="2" borderId="0" xfId="0" applyFont="1" applyFill="1"/>
    <xf numFmtId="0" fontId="4" fillId="2" borderId="0" xfId="0" applyFont="1" applyFill="1"/>
    <xf numFmtId="164" fontId="4" fillId="2" borderId="1" xfId="0" applyNumberFormat="1" applyFont="1" applyFill="1" applyBorder="1" applyAlignment="1">
      <alignment horizontal="right" vertical="center" wrapText="1"/>
    </xf>
    <xf numFmtId="164" fontId="3" fillId="2" borderId="1" xfId="0" applyNumberFormat="1" applyFont="1" applyFill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/>
    <xf numFmtId="3" fontId="4" fillId="2" borderId="1" xfId="0" applyNumberFormat="1" applyFont="1" applyFill="1" applyBorder="1"/>
    <xf numFmtId="4" fontId="3" fillId="2" borderId="1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horizontal="justify" vertical="center" wrapText="1"/>
    </xf>
    <xf numFmtId="164" fontId="3" fillId="2" borderId="1" xfId="0" applyNumberFormat="1" applyFont="1" applyFill="1" applyBorder="1" applyAlignment="1">
      <alignment horizontal="right" vertical="center"/>
    </xf>
    <xf numFmtId="164" fontId="4" fillId="2" borderId="0" xfId="0" applyNumberFormat="1" applyFont="1" applyFill="1"/>
    <xf numFmtId="49" fontId="4" fillId="2" borderId="1" xfId="0" applyNumberFormat="1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4" fontId="7" fillId="2" borderId="0" xfId="0" applyNumberFormat="1" applyFont="1" applyFill="1"/>
    <xf numFmtId="4" fontId="4" fillId="2" borderId="0" xfId="0" applyNumberFormat="1" applyFont="1" applyFill="1"/>
    <xf numFmtId="164" fontId="1" fillId="0" borderId="0" xfId="0" applyNumberFormat="1" applyFont="1" applyFill="1"/>
    <xf numFmtId="0" fontId="3" fillId="0" borderId="1" xfId="0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justify"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justify" vertical="top" wrapText="1"/>
    </xf>
    <xf numFmtId="0" fontId="4" fillId="0" borderId="1" xfId="1" applyFont="1" applyFill="1" applyBorder="1" applyAlignment="1">
      <alignment horizontal="justify" vertical="top" wrapText="1"/>
    </xf>
    <xf numFmtId="4" fontId="4" fillId="2" borderId="1" xfId="0" applyNumberFormat="1" applyFont="1" applyFill="1" applyBorder="1" applyAlignment="1">
      <alignment vertical="center" wrapText="1"/>
    </xf>
    <xf numFmtId="4" fontId="7" fillId="0" borderId="0" xfId="0" applyNumberFormat="1" applyFont="1" applyFill="1"/>
    <xf numFmtId="4" fontId="3" fillId="0" borderId="1" xfId="0" applyNumberFormat="1" applyFont="1" applyFill="1" applyBorder="1" applyAlignment="1">
      <alignment horizontal="right" vertical="center"/>
    </xf>
    <xf numFmtId="0" fontId="4" fillId="0" borderId="0" xfId="0" applyFont="1" applyFill="1"/>
    <xf numFmtId="0" fontId="1" fillId="0" borderId="0" xfId="0" applyFont="1" applyFill="1"/>
    <xf numFmtId="0" fontId="4" fillId="0" borderId="1" xfId="0" applyFont="1" applyFill="1" applyBorder="1" applyAlignment="1">
      <alignment horizontal="justify" vertical="top" wrapText="1"/>
    </xf>
    <xf numFmtId="0" fontId="10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justify" vertical="center" wrapText="1"/>
    </xf>
    <xf numFmtId="164" fontId="4" fillId="0" borderId="1" xfId="0" applyNumberFormat="1" applyFont="1" applyFill="1" applyBorder="1" applyAlignment="1">
      <alignment horizontal="right" vertical="center" wrapText="1"/>
    </xf>
    <xf numFmtId="4" fontId="3" fillId="2" borderId="0" xfId="0" applyNumberFormat="1" applyFont="1" applyFill="1"/>
    <xf numFmtId="0" fontId="0" fillId="0" borderId="5" xfId="0" applyFill="1" applyBorder="1" applyAlignment="1">
      <alignment horizontal="justify" vertical="top" wrapText="1"/>
    </xf>
    <xf numFmtId="0" fontId="4" fillId="2" borderId="1" xfId="1" applyFont="1" applyFill="1" applyBorder="1" applyAlignment="1">
      <alignment horizontal="justify" vertical="top" wrapText="1"/>
    </xf>
    <xf numFmtId="0" fontId="0" fillId="0" borderId="5" xfId="0" applyBorder="1" applyAlignment="1">
      <alignment horizontal="justify" vertical="top" wrapText="1"/>
    </xf>
    <xf numFmtId="0" fontId="5" fillId="2" borderId="1" xfId="0" applyFont="1" applyFill="1" applyBorder="1" applyAlignment="1">
      <alignment horizontal="justify" vertical="center" wrapText="1"/>
    </xf>
    <xf numFmtId="0" fontId="10" fillId="2" borderId="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4" fillId="0" borderId="1" xfId="1" applyFont="1" applyFill="1" applyBorder="1" applyAlignment="1">
      <alignment horizontal="justify" vertical="center" wrapText="1"/>
    </xf>
    <xf numFmtId="0" fontId="0" fillId="0" borderId="1" xfId="0" applyFill="1" applyBorder="1" applyAlignment="1">
      <alignment vertical="center" wrapText="1"/>
    </xf>
    <xf numFmtId="0" fontId="10" fillId="2" borderId="4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justify" vertical="center" wrapText="1"/>
    </xf>
    <xf numFmtId="3" fontId="4" fillId="3" borderId="5" xfId="0" applyNumberFormat="1" applyFont="1" applyFill="1" applyBorder="1" applyAlignment="1">
      <alignment horizontal="justify" vertical="center" wrapText="1"/>
    </xf>
    <xf numFmtId="4" fontId="4" fillId="0" borderId="1" xfId="0" applyNumberFormat="1" applyFont="1" applyFill="1" applyBorder="1" applyAlignment="1">
      <alignment horizontal="justify" vertical="center" wrapText="1"/>
    </xf>
    <xf numFmtId="0" fontId="4" fillId="0" borderId="1" xfId="0" applyFont="1" applyFill="1" applyBorder="1"/>
    <xf numFmtId="4" fontId="3" fillId="0" borderId="1" xfId="0" applyNumberFormat="1" applyFont="1" applyFill="1" applyBorder="1" applyAlignment="1">
      <alignment horizontal="justify" vertical="center" wrapText="1"/>
    </xf>
    <xf numFmtId="4" fontId="3" fillId="0" borderId="1" xfId="0" applyNumberFormat="1" applyFont="1" applyFill="1" applyBorder="1"/>
    <xf numFmtId="4" fontId="10" fillId="0" borderId="1" xfId="0" applyNumberFormat="1" applyFont="1" applyFill="1" applyBorder="1" applyAlignment="1">
      <alignment horizontal="justify" vertical="center" wrapText="1"/>
    </xf>
    <xf numFmtId="4" fontId="4" fillId="0" borderId="1" xfId="0" applyNumberFormat="1" applyFont="1" applyFill="1" applyBorder="1"/>
    <xf numFmtId="0" fontId="12" fillId="2" borderId="0" xfId="3" applyFont="1" applyFill="1"/>
    <xf numFmtId="0" fontId="2" fillId="2" borderId="0" xfId="0" applyFont="1" applyFill="1" applyAlignment="1">
      <alignment horizontal="center" wrapText="1"/>
    </xf>
    <xf numFmtId="0" fontId="0" fillId="0" borderId="0" xfId="0" applyAlignment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49" fontId="3" fillId="2" borderId="0" xfId="0" applyNumberFormat="1" applyFont="1" applyFill="1" applyBorder="1" applyAlignment="1">
      <alignment horizontal="justify" vertical="center" wrapText="1"/>
    </xf>
    <xf numFmtId="4" fontId="3" fillId="0" borderId="0" xfId="0" applyNumberFormat="1" applyFont="1" applyFill="1" applyBorder="1" applyAlignment="1">
      <alignment horizontal="right" vertical="center" wrapText="1"/>
    </xf>
    <xf numFmtId="4" fontId="3" fillId="2" borderId="0" xfId="0" applyNumberFormat="1" applyFont="1" applyFill="1" applyBorder="1" applyAlignment="1">
      <alignment horizontal="right" vertical="center" wrapText="1"/>
    </xf>
    <xf numFmtId="164" fontId="3" fillId="2" borderId="0" xfId="0" applyNumberFormat="1" applyFont="1" applyFill="1" applyBorder="1" applyAlignment="1">
      <alignment horizontal="right" vertical="center" wrapText="1"/>
    </xf>
    <xf numFmtId="0" fontId="4" fillId="0" borderId="0" xfId="1" applyFont="1" applyFill="1" applyBorder="1" applyAlignment="1">
      <alignment horizontal="justify" vertical="top" wrapText="1"/>
    </xf>
  </cellXfs>
  <cellStyles count="4">
    <cellStyle name="Гиперссылка" xfId="3" builtinId="8"/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1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hyperlink" Target="https://clck.ru/3Sb7tj" TargetMode="Externa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hyperlink" Target="https://clck.ru/3SZW6e" TargetMode="External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K46"/>
  <sheetViews>
    <sheetView showGridLines="0" tabSelected="1" view="pageBreakPreview" zoomScale="75" zoomScaleSheetLayoutView="75" workbookViewId="0">
      <pane ySplit="4" topLeftCell="A5" activePane="bottomLeft" state="frozen"/>
      <selection pane="bottomLeft" activeCell="L37" sqref="L37"/>
    </sheetView>
  </sheetViews>
  <sheetFormatPr defaultColWidth="9.140625" defaultRowHeight="12.75" customHeight="1" outlineLevelRow="2" x14ac:dyDescent="0.2"/>
  <cols>
    <col min="1" max="1" width="29.5703125" style="1" customWidth="1"/>
    <col min="2" max="2" width="32.42578125" style="1" customWidth="1"/>
    <col min="3" max="3" width="21.7109375" style="35" customWidth="1"/>
    <col min="4" max="4" width="23.7109375" style="35" customWidth="1"/>
    <col min="5" max="5" width="21.42578125" style="1" customWidth="1"/>
    <col min="6" max="6" width="15" style="2" customWidth="1"/>
    <col min="7" max="7" width="16.140625" style="2" customWidth="1"/>
    <col min="8" max="8" width="53.140625" style="1" customWidth="1"/>
    <col min="9" max="9" width="53" style="1" customWidth="1"/>
    <col min="10" max="10" width="18.5703125" style="1" bestFit="1" customWidth="1"/>
    <col min="11" max="16384" width="9.140625" style="1"/>
  </cols>
  <sheetData>
    <row r="1" spans="1:11" ht="78" customHeight="1" x14ac:dyDescent="0.3">
      <c r="A1" s="61" t="s">
        <v>75</v>
      </c>
      <c r="B1" s="62"/>
      <c r="C1" s="62"/>
      <c r="D1" s="62"/>
      <c r="E1" s="62"/>
      <c r="F1" s="62"/>
      <c r="G1" s="62"/>
      <c r="H1" s="62"/>
      <c r="I1" s="62"/>
    </row>
    <row r="2" spans="1:11" x14ac:dyDescent="0.2">
      <c r="C2" s="32"/>
      <c r="D2" s="32"/>
      <c r="E2" s="21"/>
      <c r="F2" s="23"/>
    </row>
    <row r="3" spans="1:11" ht="12.75" customHeight="1" x14ac:dyDescent="0.2">
      <c r="A3" s="67" t="s">
        <v>12</v>
      </c>
      <c r="B3" s="67" t="s">
        <v>0</v>
      </c>
      <c r="C3" s="65" t="s">
        <v>91</v>
      </c>
      <c r="D3" s="65" t="s">
        <v>104</v>
      </c>
      <c r="E3" s="65" t="s">
        <v>76</v>
      </c>
      <c r="F3" s="63" t="s">
        <v>68</v>
      </c>
      <c r="G3" s="63" t="s">
        <v>57</v>
      </c>
      <c r="H3" s="63" t="s">
        <v>58</v>
      </c>
      <c r="I3" s="63" t="s">
        <v>1</v>
      </c>
    </row>
    <row r="4" spans="1:11" ht="132" customHeight="1" x14ac:dyDescent="0.2">
      <c r="A4" s="68"/>
      <c r="B4" s="68"/>
      <c r="C4" s="66"/>
      <c r="D4" s="66"/>
      <c r="E4" s="66"/>
      <c r="F4" s="64"/>
      <c r="G4" s="64"/>
      <c r="H4" s="64"/>
      <c r="I4" s="64"/>
    </row>
    <row r="5" spans="1:11" s="4" customFormat="1" ht="36.75" customHeight="1" x14ac:dyDescent="0.25">
      <c r="A5" s="12"/>
      <c r="B5" s="15" t="s">
        <v>95</v>
      </c>
      <c r="C5" s="33">
        <f>C6+C28</f>
        <v>49278363595.190002</v>
      </c>
      <c r="D5" s="33">
        <f>D6+D28</f>
        <v>50845247476.620003</v>
      </c>
      <c r="E5" s="14">
        <f>E6+E28</f>
        <v>49741003272.110001</v>
      </c>
      <c r="F5" s="16">
        <f>E5/C5*100</f>
        <v>100.93882922071128</v>
      </c>
      <c r="G5" s="7">
        <f>E5/D5*100</f>
        <v>97.828225332135986</v>
      </c>
      <c r="H5" s="31"/>
      <c r="I5" s="12"/>
      <c r="J5" s="41"/>
      <c r="K5" s="41"/>
    </row>
    <row r="6" spans="1:11" s="5" customFormat="1" ht="53.25" customHeight="1" x14ac:dyDescent="0.25">
      <c r="A6" s="19" t="s">
        <v>13</v>
      </c>
      <c r="B6" s="15" t="s">
        <v>4</v>
      </c>
      <c r="C6" s="11">
        <f>C7+C21</f>
        <v>20489196601.160004</v>
      </c>
      <c r="D6" s="11">
        <f>D7+D21</f>
        <v>22579599466.970001</v>
      </c>
      <c r="E6" s="10">
        <f>E7+E21</f>
        <v>22754389816.650002</v>
      </c>
      <c r="F6" s="16">
        <f t="shared" ref="F6" si="0">E6/C6*100</f>
        <v>111.05554922227527</v>
      </c>
      <c r="G6" s="7">
        <f t="shared" ref="G6:G7" si="1">E6/D6*100</f>
        <v>100.77410739696995</v>
      </c>
      <c r="H6" s="31"/>
      <c r="I6" s="13"/>
    </row>
    <row r="7" spans="1:11" s="5" customFormat="1" ht="40.5" customHeight="1" x14ac:dyDescent="0.25">
      <c r="A7" s="20"/>
      <c r="B7" s="15" t="s">
        <v>8</v>
      </c>
      <c r="C7" s="33">
        <f>C8+C11+C16+C20+C10</f>
        <v>19230756175.140003</v>
      </c>
      <c r="D7" s="33">
        <f>D8+D11+D16+D20+D10</f>
        <v>21445519420.139999</v>
      </c>
      <c r="E7" s="14">
        <f>E8+E11+E16+E20+E10</f>
        <v>21628115227.02</v>
      </c>
      <c r="F7" s="16">
        <f>E7/C7*100</f>
        <v>112.46627553303969</v>
      </c>
      <c r="G7" s="7">
        <f t="shared" si="1"/>
        <v>100.85144035592124</v>
      </c>
      <c r="H7" s="3"/>
      <c r="I7" s="13"/>
      <c r="J7" s="22"/>
    </row>
    <row r="8" spans="1:11" s="5" customFormat="1" ht="36.75" customHeight="1" x14ac:dyDescent="0.25">
      <c r="A8" s="20" t="s">
        <v>14</v>
      </c>
      <c r="B8" s="15" t="s">
        <v>15</v>
      </c>
      <c r="C8" s="33">
        <f>C9</f>
        <v>14706725018.110001</v>
      </c>
      <c r="D8" s="33">
        <f t="shared" ref="D8:E8" si="2">D9</f>
        <v>16044013312.85</v>
      </c>
      <c r="E8" s="14">
        <f t="shared" si="2"/>
        <v>16068261873.700001</v>
      </c>
      <c r="F8" s="16">
        <f>E8/C8*100</f>
        <v>109.25792012778774</v>
      </c>
      <c r="G8" s="7">
        <f t="shared" ref="G8" si="3">E8/D8*100</f>
        <v>100.15113775074332</v>
      </c>
      <c r="H8" s="3"/>
      <c r="I8" s="13"/>
      <c r="J8" s="22"/>
    </row>
    <row r="9" spans="1:11" s="5" customFormat="1" ht="138.75" customHeight="1" outlineLevel="2" x14ac:dyDescent="0.25">
      <c r="A9" s="20" t="s">
        <v>16</v>
      </c>
      <c r="B9" s="18" t="s">
        <v>2</v>
      </c>
      <c r="C9" s="9">
        <v>14706725018.110001</v>
      </c>
      <c r="D9" s="9">
        <v>16044013312.85</v>
      </c>
      <c r="E9" s="8">
        <v>16068261873.700001</v>
      </c>
      <c r="F9" s="6">
        <f>E9/C9*100</f>
        <v>109.25792012778774</v>
      </c>
      <c r="G9" s="6">
        <f>E9/D9*100</f>
        <v>100.15113775074332</v>
      </c>
      <c r="H9" s="37" t="s">
        <v>94</v>
      </c>
      <c r="I9" s="36"/>
    </row>
    <row r="10" spans="1:11" s="5" customFormat="1" ht="80.25" customHeight="1" outlineLevel="2" x14ac:dyDescent="0.25">
      <c r="A10" s="19" t="s">
        <v>17</v>
      </c>
      <c r="B10" s="15" t="s">
        <v>5</v>
      </c>
      <c r="C10" s="11">
        <v>65645930</v>
      </c>
      <c r="D10" s="11">
        <v>68498660</v>
      </c>
      <c r="E10" s="10">
        <v>68584680.079999998</v>
      </c>
      <c r="F10" s="7">
        <f t="shared" ref="F10:F31" si="4">E10/C10*100</f>
        <v>104.47666760147962</v>
      </c>
      <c r="G10" s="7">
        <f t="shared" ref="G10:G37" si="5">E10/D10*100</f>
        <v>100.12557921571019</v>
      </c>
      <c r="H10" s="27"/>
      <c r="I10" s="27"/>
      <c r="J10" s="22"/>
    </row>
    <row r="11" spans="1:11" s="5" customFormat="1" ht="51" customHeight="1" outlineLevel="1" x14ac:dyDescent="0.25">
      <c r="A11" s="19" t="s">
        <v>18</v>
      </c>
      <c r="B11" s="15" t="s">
        <v>6</v>
      </c>
      <c r="C11" s="11">
        <f>C12+C13+C14+C15</f>
        <v>3105385234.6500001</v>
      </c>
      <c r="D11" s="11">
        <f t="shared" ref="D11" si="6">D12+D13+D14+D15</f>
        <v>3556836554.3099999</v>
      </c>
      <c r="E11" s="10">
        <f>E12+E13+E14+E15</f>
        <v>3605526264.0100002</v>
      </c>
      <c r="F11" s="7">
        <f t="shared" si="4"/>
        <v>116.10560338148738</v>
      </c>
      <c r="G11" s="7">
        <f t="shared" si="5"/>
        <v>101.36890489502535</v>
      </c>
      <c r="H11" s="28"/>
      <c r="I11" s="27"/>
      <c r="J11" s="41"/>
    </row>
    <row r="12" spans="1:11" s="5" customFormat="1" ht="105" customHeight="1" outlineLevel="1" x14ac:dyDescent="0.25">
      <c r="A12" s="20" t="s">
        <v>19</v>
      </c>
      <c r="B12" s="18" t="s">
        <v>63</v>
      </c>
      <c r="C12" s="9">
        <v>3016702667.3299999</v>
      </c>
      <c r="D12" s="9">
        <v>3425987164.3099999</v>
      </c>
      <c r="E12" s="8">
        <v>3443691968.3200002</v>
      </c>
      <c r="F12" s="6">
        <f t="shared" si="4"/>
        <v>114.15417255449695</v>
      </c>
      <c r="G12" s="6">
        <f t="shared" si="5"/>
        <v>100.51677963637573</v>
      </c>
      <c r="H12" s="29" t="s">
        <v>77</v>
      </c>
      <c r="I12" s="30"/>
    </row>
    <row r="13" spans="1:11" s="5" customFormat="1" ht="89.25" customHeight="1" outlineLevel="1" x14ac:dyDescent="0.25">
      <c r="A13" s="20" t="s">
        <v>20</v>
      </c>
      <c r="B13" s="18" t="s">
        <v>21</v>
      </c>
      <c r="C13" s="9">
        <v>0</v>
      </c>
      <c r="D13" s="9">
        <v>147023.69</v>
      </c>
      <c r="E13" s="8">
        <v>179446.09</v>
      </c>
      <c r="F13" s="6" t="s">
        <v>72</v>
      </c>
      <c r="G13" s="6">
        <f>E13/D13*100</f>
        <v>122.05250051879395</v>
      </c>
      <c r="H13" s="30" t="s">
        <v>69</v>
      </c>
      <c r="I13" s="29" t="s">
        <v>70</v>
      </c>
    </row>
    <row r="14" spans="1:11" s="5" customFormat="1" ht="83.25" customHeight="1" outlineLevel="1" x14ac:dyDescent="0.25">
      <c r="A14" s="20" t="s">
        <v>22</v>
      </c>
      <c r="B14" s="18" t="s">
        <v>23</v>
      </c>
      <c r="C14" s="9">
        <v>1132419.01</v>
      </c>
      <c r="D14" s="9">
        <v>750868</v>
      </c>
      <c r="E14" s="8">
        <v>750868</v>
      </c>
      <c r="F14" s="6">
        <f t="shared" si="4"/>
        <v>66.306552024413648</v>
      </c>
      <c r="G14" s="6">
        <f t="shared" si="5"/>
        <v>100</v>
      </c>
      <c r="H14" s="30" t="s">
        <v>96</v>
      </c>
      <c r="I14" s="30"/>
    </row>
    <row r="15" spans="1:11" s="5" customFormat="1" ht="160.5" customHeight="1" outlineLevel="1" x14ac:dyDescent="0.25">
      <c r="A15" s="20" t="s">
        <v>24</v>
      </c>
      <c r="B15" s="18" t="s">
        <v>25</v>
      </c>
      <c r="C15" s="9">
        <v>87550148.310000002</v>
      </c>
      <c r="D15" s="9">
        <v>129951498.31</v>
      </c>
      <c r="E15" s="8">
        <v>160903981.59999999</v>
      </c>
      <c r="F15" s="6">
        <f t="shared" si="4"/>
        <v>183.7849332136671</v>
      </c>
      <c r="G15" s="6">
        <f>E15/D15*100</f>
        <v>123.81848896898646</v>
      </c>
      <c r="H15" s="30" t="s">
        <v>78</v>
      </c>
      <c r="I15" s="30" t="s">
        <v>98</v>
      </c>
    </row>
    <row r="16" spans="1:11" s="5" customFormat="1" ht="59.25" customHeight="1" outlineLevel="1" x14ac:dyDescent="0.25">
      <c r="A16" s="19" t="s">
        <v>26</v>
      </c>
      <c r="B16" s="15" t="s">
        <v>7</v>
      </c>
      <c r="C16" s="11">
        <f>C17+C19+C18</f>
        <v>1228601861.8400002</v>
      </c>
      <c r="D16" s="11">
        <f t="shared" ref="D16" si="7">D17+D19+D18</f>
        <v>1404035140.4400001</v>
      </c>
      <c r="E16" s="10">
        <f>E17+E19+E18</f>
        <v>1506944414.48</v>
      </c>
      <c r="F16" s="7">
        <f t="shared" si="4"/>
        <v>122.65522796971378</v>
      </c>
      <c r="G16" s="7">
        <f t="shared" si="5"/>
        <v>107.32953692368055</v>
      </c>
      <c r="H16" s="28"/>
      <c r="I16" s="28"/>
      <c r="J16" s="22"/>
    </row>
    <row r="17" spans="1:10" s="5" customFormat="1" ht="144.75" customHeight="1" outlineLevel="1" x14ac:dyDescent="0.25">
      <c r="A17" s="20" t="s">
        <v>27</v>
      </c>
      <c r="B17" s="18" t="s">
        <v>28</v>
      </c>
      <c r="C17" s="9">
        <v>424814167.58999997</v>
      </c>
      <c r="D17" s="9">
        <v>524639981.06999999</v>
      </c>
      <c r="E17" s="8">
        <v>599778143.23000002</v>
      </c>
      <c r="F17" s="6">
        <f t="shared" si="4"/>
        <v>141.18600296044332</v>
      </c>
      <c r="G17" s="6">
        <f t="shared" si="5"/>
        <v>114.32185210260877</v>
      </c>
      <c r="H17" s="30" t="s">
        <v>79</v>
      </c>
      <c r="I17" s="30" t="s">
        <v>97</v>
      </c>
    </row>
    <row r="18" spans="1:10" s="5" customFormat="1" ht="52.5" customHeight="1" outlineLevel="1" x14ac:dyDescent="0.25">
      <c r="A18" s="20" t="s">
        <v>59</v>
      </c>
      <c r="B18" s="18" t="s">
        <v>60</v>
      </c>
      <c r="C18" s="9">
        <v>242116216.41999999</v>
      </c>
      <c r="D18" s="9">
        <v>236662527.75999999</v>
      </c>
      <c r="E18" s="8">
        <v>239301311.77000001</v>
      </c>
      <c r="F18" s="6">
        <f t="shared" si="4"/>
        <v>98.837374591581693</v>
      </c>
      <c r="G18" s="6">
        <f t="shared" si="5"/>
        <v>101.11499865862838</v>
      </c>
      <c r="H18" s="29"/>
      <c r="I18" s="30"/>
    </row>
    <row r="19" spans="1:10" s="5" customFormat="1" ht="117.75" customHeight="1" outlineLevel="1" x14ac:dyDescent="0.25">
      <c r="A19" s="20" t="s">
        <v>29</v>
      </c>
      <c r="B19" s="18" t="s">
        <v>30</v>
      </c>
      <c r="C19" s="9">
        <v>561671477.83000004</v>
      </c>
      <c r="D19" s="9">
        <v>642732631.61000001</v>
      </c>
      <c r="E19" s="8">
        <v>667864959.48000002</v>
      </c>
      <c r="F19" s="6">
        <f>E19/C19*100</f>
        <v>118.9066893801115</v>
      </c>
      <c r="G19" s="6">
        <f>E19/D19*100</f>
        <v>103.91023057395503</v>
      </c>
      <c r="H19" s="43" t="s">
        <v>99</v>
      </c>
      <c r="I19" s="44"/>
    </row>
    <row r="20" spans="1:10" s="5" customFormat="1" ht="88.5" customHeight="1" outlineLevel="1" x14ac:dyDescent="0.25">
      <c r="A20" s="19" t="s">
        <v>31</v>
      </c>
      <c r="B20" s="15" t="s">
        <v>32</v>
      </c>
      <c r="C20" s="11">
        <v>124398130.54000001</v>
      </c>
      <c r="D20" s="11">
        <v>372135752.54000002</v>
      </c>
      <c r="E20" s="10">
        <v>378797994.75</v>
      </c>
      <c r="F20" s="7">
        <f t="shared" si="4"/>
        <v>304.50457181765938</v>
      </c>
      <c r="G20" s="7">
        <f t="shared" si="5"/>
        <v>101.7902720081387</v>
      </c>
      <c r="H20" s="30" t="s">
        <v>71</v>
      </c>
      <c r="I20" s="42"/>
      <c r="J20" s="22"/>
    </row>
    <row r="21" spans="1:10" s="5" customFormat="1" ht="51" customHeight="1" outlineLevel="1" x14ac:dyDescent="0.25">
      <c r="A21" s="20"/>
      <c r="B21" s="15" t="s">
        <v>9</v>
      </c>
      <c r="C21" s="11">
        <f>C22+C23+C24+C25+C26+C27</f>
        <v>1258440426.02</v>
      </c>
      <c r="D21" s="11">
        <f t="shared" ref="D21" si="8">D22+D23+D24+D25+D26+D27</f>
        <v>1134080046.8299999</v>
      </c>
      <c r="E21" s="10">
        <f>E22+E23+E24+E25+E26+E27</f>
        <v>1126274589.6299999</v>
      </c>
      <c r="F21" s="7">
        <f t="shared" si="4"/>
        <v>89.497648545192263</v>
      </c>
      <c r="G21" s="7">
        <f t="shared" si="5"/>
        <v>99.311736660757063</v>
      </c>
      <c r="H21" s="45"/>
      <c r="I21" s="45"/>
    </row>
    <row r="22" spans="1:10" s="5" customFormat="1" ht="265.89999999999998" customHeight="1" outlineLevel="1" x14ac:dyDescent="0.25">
      <c r="A22" s="19" t="s">
        <v>33</v>
      </c>
      <c r="B22" s="15" t="s">
        <v>10</v>
      </c>
      <c r="C22" s="11">
        <v>804868936.17000008</v>
      </c>
      <c r="D22" s="11">
        <v>656648234.46000004</v>
      </c>
      <c r="E22" s="10">
        <v>624162275.68000007</v>
      </c>
      <c r="F22" s="7">
        <f t="shared" si="4"/>
        <v>77.548312232063566</v>
      </c>
      <c r="G22" s="7">
        <f t="shared" si="5"/>
        <v>95.052760812383042</v>
      </c>
      <c r="H22" s="48" t="s">
        <v>100</v>
      </c>
      <c r="I22" s="49"/>
    </row>
    <row r="23" spans="1:10" s="5" customFormat="1" ht="31.5" outlineLevel="1" x14ac:dyDescent="0.25">
      <c r="A23" s="19" t="s">
        <v>34</v>
      </c>
      <c r="B23" s="15" t="s">
        <v>35</v>
      </c>
      <c r="C23" s="11">
        <v>10157379.050000001</v>
      </c>
      <c r="D23" s="11">
        <v>10461504.289999999</v>
      </c>
      <c r="E23" s="10">
        <v>10439592.6</v>
      </c>
      <c r="F23" s="7">
        <f>E23/C23*100</f>
        <v>102.77840916057966</v>
      </c>
      <c r="G23" s="7">
        <f t="shared" si="5"/>
        <v>99.790549337909809</v>
      </c>
      <c r="H23" s="46"/>
      <c r="I23" s="47"/>
    </row>
    <row r="24" spans="1:10" s="5" customFormat="1" ht="192.6" customHeight="1" outlineLevel="1" x14ac:dyDescent="0.25">
      <c r="A24" s="19" t="s">
        <v>36</v>
      </c>
      <c r="B24" s="15" t="s">
        <v>37</v>
      </c>
      <c r="C24" s="11">
        <v>110062986.47</v>
      </c>
      <c r="D24" s="11">
        <v>263290012.03999999</v>
      </c>
      <c r="E24" s="10">
        <v>269254849.44</v>
      </c>
      <c r="F24" s="7">
        <f t="shared" si="4"/>
        <v>244.63705563122357</v>
      </c>
      <c r="G24" s="7">
        <f t="shared" si="5"/>
        <v>102.26550082693369</v>
      </c>
      <c r="H24" s="47" t="s">
        <v>101</v>
      </c>
      <c r="I24" s="47"/>
    </row>
    <row r="25" spans="1:10" s="5" customFormat="1" ht="157.5" outlineLevel="1" x14ac:dyDescent="0.25">
      <c r="A25" s="19" t="s">
        <v>38</v>
      </c>
      <c r="B25" s="15" t="s">
        <v>3</v>
      </c>
      <c r="C25" s="11">
        <v>242646460.52999997</v>
      </c>
      <c r="D25" s="11">
        <v>92646389.810000002</v>
      </c>
      <c r="E25" s="10">
        <v>101152537.81999999</v>
      </c>
      <c r="F25" s="7">
        <f t="shared" si="4"/>
        <v>41.687209283439699</v>
      </c>
      <c r="G25" s="7">
        <f t="shared" si="5"/>
        <v>109.18130542101477</v>
      </c>
      <c r="H25" s="47" t="s">
        <v>81</v>
      </c>
      <c r="I25" s="47" t="s">
        <v>82</v>
      </c>
    </row>
    <row r="26" spans="1:10" s="5" customFormat="1" ht="89.25" customHeight="1" outlineLevel="1" x14ac:dyDescent="0.25">
      <c r="A26" s="19" t="s">
        <v>39</v>
      </c>
      <c r="B26" s="15" t="s">
        <v>40</v>
      </c>
      <c r="C26" s="11">
        <v>90704663.800000012</v>
      </c>
      <c r="D26" s="11">
        <v>109357066.23</v>
      </c>
      <c r="E26" s="10">
        <v>125960571.48</v>
      </c>
      <c r="F26" s="7">
        <f t="shared" si="4"/>
        <v>138.86890287994208</v>
      </c>
      <c r="G26" s="7">
        <f t="shared" si="5"/>
        <v>115.18283712465318</v>
      </c>
      <c r="H26" s="52" t="s">
        <v>102</v>
      </c>
      <c r="I26" s="52" t="s">
        <v>67</v>
      </c>
    </row>
    <row r="27" spans="1:10" s="5" customFormat="1" ht="69" customHeight="1" outlineLevel="1" x14ac:dyDescent="0.25">
      <c r="A27" s="24" t="s">
        <v>41</v>
      </c>
      <c r="B27" s="25" t="s">
        <v>42</v>
      </c>
      <c r="C27" s="11">
        <v>0</v>
      </c>
      <c r="D27" s="11">
        <v>1676840</v>
      </c>
      <c r="E27" s="11">
        <v>-4695237.3899999997</v>
      </c>
      <c r="F27" s="26">
        <v>0</v>
      </c>
      <c r="G27" s="26">
        <f t="shared" si="5"/>
        <v>-280.00509231650005</v>
      </c>
      <c r="H27" s="50" t="s">
        <v>103</v>
      </c>
      <c r="I27" s="51" t="s">
        <v>80</v>
      </c>
    </row>
    <row r="28" spans="1:10" s="5" customFormat="1" ht="58.5" customHeight="1" x14ac:dyDescent="0.25">
      <c r="A28" s="19" t="s">
        <v>43</v>
      </c>
      <c r="B28" s="15" t="s">
        <v>11</v>
      </c>
      <c r="C28" s="11">
        <f>C29+C36+C37+C34+C35</f>
        <v>28789166994.030003</v>
      </c>
      <c r="D28" s="11">
        <f>D29+D36+D37+D34+D35</f>
        <v>28265648009.650002</v>
      </c>
      <c r="E28" s="11">
        <f t="shared" ref="E28" si="9">E29+E36+E37+E34+E35</f>
        <v>26986613455.460003</v>
      </c>
      <c r="F28" s="7">
        <f t="shared" si="4"/>
        <v>93.7387784129225</v>
      </c>
      <c r="G28" s="7">
        <f t="shared" si="5"/>
        <v>95.474950534467382</v>
      </c>
      <c r="H28" s="54"/>
      <c r="I28" s="55"/>
      <c r="J28" s="22"/>
    </row>
    <row r="29" spans="1:10" s="5" customFormat="1" ht="72.75" customHeight="1" outlineLevel="1" x14ac:dyDescent="0.25">
      <c r="A29" s="19" t="s">
        <v>44</v>
      </c>
      <c r="B29" s="15" t="s">
        <v>45</v>
      </c>
      <c r="C29" s="11">
        <f>C30+C31+C32+C33</f>
        <v>28779284100</v>
      </c>
      <c r="D29" s="11">
        <f>D30+D31+D32+D33</f>
        <v>28487815725.75</v>
      </c>
      <c r="E29" s="11">
        <f>E30+E31+E32+E33</f>
        <v>27239269742.900002</v>
      </c>
      <c r="F29" s="7">
        <f t="shared" si="4"/>
        <v>94.648878854147739</v>
      </c>
      <c r="G29" s="7">
        <f t="shared" si="5"/>
        <v>95.617263201680132</v>
      </c>
      <c r="H29" s="56"/>
      <c r="I29" s="57"/>
      <c r="J29" s="22"/>
    </row>
    <row r="30" spans="1:10" s="5" customFormat="1" ht="58.5" customHeight="1" outlineLevel="1" x14ac:dyDescent="0.25">
      <c r="A30" s="20" t="s">
        <v>46</v>
      </c>
      <c r="B30" s="18" t="s">
        <v>47</v>
      </c>
      <c r="C30" s="9">
        <v>1383242200</v>
      </c>
      <c r="D30" s="9">
        <v>1558785300</v>
      </c>
      <c r="E30" s="8">
        <v>1558785300</v>
      </c>
      <c r="F30" s="6">
        <f t="shared" si="4"/>
        <v>112.69069870771729</v>
      </c>
      <c r="G30" s="6">
        <f t="shared" si="5"/>
        <v>100</v>
      </c>
      <c r="H30" s="58" t="s">
        <v>73</v>
      </c>
      <c r="I30" s="59"/>
    </row>
    <row r="31" spans="1:10" s="34" customFormat="1" ht="317.25" customHeight="1" outlineLevel="1" x14ac:dyDescent="0.25">
      <c r="A31" s="38" t="s">
        <v>48</v>
      </c>
      <c r="B31" s="39" t="s">
        <v>49</v>
      </c>
      <c r="C31" s="9">
        <v>7025433500</v>
      </c>
      <c r="D31" s="9">
        <v>6979626957.75</v>
      </c>
      <c r="E31" s="9">
        <v>5786297516.3999996</v>
      </c>
      <c r="F31" s="40">
        <f t="shared" si="4"/>
        <v>82.362142014439385</v>
      </c>
      <c r="G31" s="40">
        <f t="shared" si="5"/>
        <v>82.902675908417166</v>
      </c>
      <c r="H31" s="54" t="s">
        <v>86</v>
      </c>
      <c r="I31" s="54" t="s">
        <v>87</v>
      </c>
    </row>
    <row r="32" spans="1:10" s="5" customFormat="1" ht="69.75" customHeight="1" outlineLevel="1" x14ac:dyDescent="0.25">
      <c r="A32" s="20" t="s">
        <v>50</v>
      </c>
      <c r="B32" s="18" t="s">
        <v>51</v>
      </c>
      <c r="C32" s="9">
        <v>19990223400</v>
      </c>
      <c r="D32" s="9">
        <v>19468172842</v>
      </c>
      <c r="E32" s="8">
        <v>19415750105.350002</v>
      </c>
      <c r="F32" s="6">
        <f t="shared" ref="F32:F36" si="10">E32/C32*100</f>
        <v>97.126228741145553</v>
      </c>
      <c r="G32" s="6">
        <f t="shared" ref="G32:G35" si="11">E32/D32*100</f>
        <v>99.730725954225647</v>
      </c>
      <c r="H32" s="54"/>
      <c r="I32" s="59"/>
    </row>
    <row r="33" spans="1:10" s="5" customFormat="1" ht="69.75" customHeight="1" outlineLevel="1" x14ac:dyDescent="0.25">
      <c r="A33" s="20" t="s">
        <v>52</v>
      </c>
      <c r="B33" s="18" t="s">
        <v>53</v>
      </c>
      <c r="C33" s="9">
        <v>380385000</v>
      </c>
      <c r="D33" s="9">
        <v>481230626</v>
      </c>
      <c r="E33" s="8">
        <v>478436821.14999998</v>
      </c>
      <c r="F33" s="6">
        <f t="shared" si="10"/>
        <v>125.77699466330165</v>
      </c>
      <c r="G33" s="6">
        <f t="shared" si="11"/>
        <v>99.419445750320961</v>
      </c>
      <c r="H33" s="58" t="s">
        <v>74</v>
      </c>
      <c r="I33" s="58"/>
    </row>
    <row r="34" spans="1:10" s="5" customFormat="1" ht="204.75" outlineLevel="1" x14ac:dyDescent="0.25">
      <c r="A34" s="19" t="s">
        <v>65</v>
      </c>
      <c r="B34" s="15" t="s">
        <v>64</v>
      </c>
      <c r="C34" s="11">
        <v>3836203.22</v>
      </c>
      <c r="D34" s="11">
        <v>18544019.129999999</v>
      </c>
      <c r="E34" s="10">
        <v>20542119.860000003</v>
      </c>
      <c r="F34" s="7">
        <f t="shared" si="10"/>
        <v>535.48049156791024</v>
      </c>
      <c r="G34" s="7">
        <f t="shared" si="11"/>
        <v>110.77490653990716</v>
      </c>
      <c r="H34" s="54" t="s">
        <v>105</v>
      </c>
      <c r="I34" s="54" t="s">
        <v>88</v>
      </c>
    </row>
    <row r="35" spans="1:10" s="5" customFormat="1" ht="204.75" outlineLevel="1" x14ac:dyDescent="0.25">
      <c r="A35" s="19" t="s">
        <v>61</v>
      </c>
      <c r="B35" s="15" t="s">
        <v>62</v>
      </c>
      <c r="C35" s="11">
        <v>0</v>
      </c>
      <c r="D35" s="11">
        <v>-8773131.6600000001</v>
      </c>
      <c r="E35" s="10">
        <v>-8773131.6600000001</v>
      </c>
      <c r="F35" s="6">
        <v>0</v>
      </c>
      <c r="G35" s="6">
        <f t="shared" si="11"/>
        <v>100</v>
      </c>
      <c r="H35" s="53" t="s">
        <v>83</v>
      </c>
      <c r="I35" s="54"/>
    </row>
    <row r="36" spans="1:10" s="5" customFormat="1" ht="140.25" customHeight="1" outlineLevel="1" x14ac:dyDescent="0.25">
      <c r="A36" s="19" t="s">
        <v>54</v>
      </c>
      <c r="B36" s="15" t="s">
        <v>66</v>
      </c>
      <c r="C36" s="11">
        <v>6046690.8099999996</v>
      </c>
      <c r="D36" s="11">
        <v>5304260.5199999996</v>
      </c>
      <c r="E36" s="10">
        <v>4737726.5200000005</v>
      </c>
      <c r="F36" s="7">
        <f t="shared" si="10"/>
        <v>78.352385939177864</v>
      </c>
      <c r="G36" s="7">
        <f t="shared" si="5"/>
        <v>89.319265185715295</v>
      </c>
      <c r="H36" s="52" t="s">
        <v>84</v>
      </c>
      <c r="I36" s="52" t="s">
        <v>84</v>
      </c>
    </row>
    <row r="37" spans="1:10" s="5" customFormat="1" ht="94.5" customHeight="1" outlineLevel="1" x14ac:dyDescent="0.25">
      <c r="A37" s="19" t="s">
        <v>55</v>
      </c>
      <c r="B37" s="15" t="s">
        <v>56</v>
      </c>
      <c r="C37" s="11">
        <v>0</v>
      </c>
      <c r="D37" s="11">
        <v>-237242864.09</v>
      </c>
      <c r="E37" s="10">
        <v>-269163002.15999997</v>
      </c>
      <c r="F37" s="7" t="s">
        <v>72</v>
      </c>
      <c r="G37" s="7">
        <f t="shared" si="5"/>
        <v>113.45462515487539</v>
      </c>
      <c r="H37" s="52" t="s">
        <v>85</v>
      </c>
      <c r="I37" s="52" t="s">
        <v>85</v>
      </c>
      <c r="J37" s="22"/>
    </row>
    <row r="38" spans="1:10" s="5" customFormat="1" ht="15.75" outlineLevel="1" x14ac:dyDescent="0.25">
      <c r="A38" s="69"/>
      <c r="B38" s="70"/>
      <c r="C38" s="71"/>
      <c r="D38" s="71"/>
      <c r="E38" s="72"/>
      <c r="F38" s="73"/>
      <c r="G38" s="73"/>
      <c r="H38" s="74"/>
      <c r="I38" s="74"/>
      <c r="J38" s="22"/>
    </row>
    <row r="39" spans="1:10" ht="12.75" customHeight="1" x14ac:dyDescent="0.25">
      <c r="B39" s="5"/>
      <c r="C39" s="34"/>
      <c r="D39" s="34"/>
      <c r="E39" s="5"/>
      <c r="F39" s="17"/>
      <c r="G39" s="17"/>
      <c r="H39" s="5"/>
      <c r="I39" s="5"/>
    </row>
    <row r="40" spans="1:10" ht="12.75" customHeight="1" x14ac:dyDescent="0.25">
      <c r="A40" s="5" t="s">
        <v>89</v>
      </c>
      <c r="B40" s="5"/>
      <c r="C40" s="34"/>
      <c r="D40" s="34"/>
      <c r="E40" s="5"/>
      <c r="F40" s="17"/>
      <c r="G40" s="17"/>
    </row>
    <row r="42" spans="1:10" ht="12.75" customHeight="1" x14ac:dyDescent="0.25">
      <c r="A42" s="60" t="s">
        <v>90</v>
      </c>
    </row>
    <row r="44" spans="1:10" ht="24" customHeight="1" x14ac:dyDescent="0.25">
      <c r="A44" s="5" t="s">
        <v>92</v>
      </c>
      <c r="B44" s="5"/>
      <c r="C44" s="34"/>
      <c r="D44" s="34"/>
      <c r="E44" s="5"/>
      <c r="F44" s="17"/>
      <c r="G44" s="17"/>
      <c r="H44" s="5"/>
      <c r="I44" s="5"/>
    </row>
    <row r="46" spans="1:10" ht="12.75" customHeight="1" x14ac:dyDescent="0.25">
      <c r="A46" s="60" t="s">
        <v>93</v>
      </c>
    </row>
  </sheetData>
  <customSheetViews>
    <customSheetView guid="{887AD517-78E2-449F-BDF4-C67BD3614D43}" scale="75" showPageBreaks="1" showGridLines="0" fitToPage="1" printArea="1" view="pageBreakPreview" topLeftCell="B1">
      <pane xSplit="1" ySplit="7" topLeftCell="C8" activePane="bottomRight" state="frozen"/>
      <selection pane="bottomRight" activeCell="H3" sqref="H3:H4"/>
      <pageMargins left="0.15748031496062992" right="0.15748031496062992" top="0.27559055118110237" bottom="0.19685039370078741" header="0.11811023622047245" footer="0.11811023622047245"/>
      <pageSetup paperSize="256" scale="42" fitToHeight="0" orientation="portrait" r:id="rId1"/>
      <headerFooter alignWithMargins="0"/>
    </customSheetView>
    <customSheetView guid="{4EC321F8-1722-4BDD-8B5C-B9637CB05E9D}" scale="60" showPageBreaks="1" showGridLines="0" fitToPage="1" printArea="1" view="pageBreakPreview">
      <selection activeCell="C5" sqref="C5"/>
      <pageMargins left="0.17" right="0.17" top="0.28999999999999998" bottom="0.19685039370078741" header="0.11811023622047245" footer="0.11811023622047245"/>
      <pageSetup paperSize="256" scale="53" fitToHeight="0" orientation="landscape" r:id="rId2"/>
      <headerFooter alignWithMargins="0"/>
    </customSheetView>
    <customSheetView guid="{D15D7023-846B-44A4-99A5-C37AC4BCDF8F}" showPageBreaks="1" showGridLines="0" fitToPage="1" printArea="1" view="pageBreakPreview" topLeftCell="C1">
      <selection activeCell="C3" sqref="C3:C4"/>
      <pageMargins left="0.17" right="0.17" top="0.28999999999999998" bottom="0.19685039370078741" header="0.11811023622047245" footer="0.11811023622047245"/>
      <pageSetup paperSize="256" scale="53" fitToHeight="0" orientation="landscape" r:id="rId3"/>
      <headerFooter alignWithMargins="0"/>
    </customSheetView>
    <customSheetView guid="{46D06541-0158-45EC-A3C5-1780FA566C1A}" scale="50" showPageBreaks="1" showGridLines="0" fitToPage="1" printArea="1" view="pageBreakPreview" topLeftCell="B1">
      <pane ySplit="5" topLeftCell="A6" activePane="bottomLeft" state="frozen"/>
      <selection pane="bottomLeft" activeCell="H9" sqref="H9"/>
      <pageMargins left="0.17" right="0.17" top="0.28999999999999998" bottom="0.19685039370078741" header="0.11811023622047245" footer="0.11811023622047245"/>
      <pageSetup paperSize="256" scale="56" fitToHeight="0" orientation="landscape" r:id="rId4"/>
      <headerFooter alignWithMargins="0"/>
    </customSheetView>
    <customSheetView guid="{C3025941-180A-4997-9316-AAFEF44DA374}" scale="68" showPageBreaks="1" showGridLines="0" fitToPage="1" printArea="1" view="pageBreakPreview">
      <pane ySplit="5" topLeftCell="A6" activePane="bottomLeft" state="frozen"/>
      <selection pane="bottomLeft" activeCell="B2" sqref="B2"/>
      <pageMargins left="0.17" right="0.17" top="0.28999999999999998" bottom="0.19685039370078741" header="0.11811023622047245" footer="0.11811023622047245"/>
      <pageSetup paperSize="256" scale="55" fitToHeight="0" orientation="landscape" r:id="rId5"/>
      <headerFooter alignWithMargins="0"/>
    </customSheetView>
    <customSheetView guid="{A058C326-9634-43F4-A679-F1C650F604B2}" showPageBreaks="1" showGridLines="0" fitToPage="1" printArea="1" hiddenColumns="1" view="pageBreakPreview" topLeftCell="B1">
      <pane xSplit="1" ySplit="7" topLeftCell="C8" activePane="bottomRight" state="frozen"/>
      <selection pane="bottomRight" activeCell="G10" sqref="G10"/>
      <pageMargins left="0.15748031496062992" right="0.15748031496062992" top="0.27559055118110237" bottom="0.19685039370078741" header="0.11811023622047245" footer="0.11811023622047245"/>
      <pageSetup paperSize="256" scale="66" fitToHeight="0" orientation="portrait" r:id="rId6"/>
      <headerFooter alignWithMargins="0"/>
    </customSheetView>
    <customSheetView guid="{83B63DE7-0421-4081-BED6-09A1DDF752AD}" scale="75" showPageBreaks="1" showGridLines="0" fitToPage="1" printArea="1" view="pageBreakPreview" topLeftCell="B19">
      <selection activeCell="B24" sqref="B24"/>
      <pageMargins left="0.17" right="0.17" top="0.28999999999999998" bottom="0.19685039370078741" header="0.11811023622047245" footer="0.11811023622047245"/>
      <pageSetup paperSize="256" scale="97" fitToHeight="0" orientation="landscape" r:id="rId7"/>
      <headerFooter alignWithMargins="0"/>
    </customSheetView>
    <customSheetView guid="{5EDA0D07-7639-47C4-9849-C424EB20F8B3}" showPageBreaks="1" showGridLines="0" fitToPage="1" printArea="1" view="pageBreakPreview" topLeftCell="B1">
      <selection activeCell="C5" sqref="C5:G20"/>
      <pageMargins left="0.17" right="0.17" top="0.28999999999999998" bottom="0.19685039370078741" header="0.11811023622047245" footer="0.11811023622047245"/>
      <pageSetup paperSize="256" scale="53" fitToHeight="0" orientation="landscape" r:id="rId8"/>
      <headerFooter alignWithMargins="0"/>
    </customSheetView>
    <customSheetView guid="{7B118ED0-A4DF-45EF-AFCF-D8A603CE71D9}" scale="73" showPageBreaks="1" showGridLines="0" fitToPage="1" printArea="1" view="pageBreakPreview" topLeftCell="B1">
      <pane xSplit="1" ySplit="8" topLeftCell="E11" activePane="bottomRight" state="frozen"/>
      <selection pane="bottomRight" activeCell="I8" sqref="I8"/>
      <pageMargins left="0.15748031496062992" right="0.15748031496062992" top="0.27559055118110237" bottom="0.19685039370078741" header="0.11811023622047245" footer="0.11811023622047245"/>
      <pageSetup paperSize="256" scale="42" fitToHeight="0" orientation="landscape" r:id="rId9"/>
      <headerFooter alignWithMargins="0"/>
    </customSheetView>
    <customSheetView guid="{43668A2E-6F31-4968-B044-6E75308E9A8A}" scale="75" showPageBreaks="1" showGridLines="0" fitToPage="1" printArea="1" view="pageBreakPreview" topLeftCell="B1">
      <pane xSplit="1" ySplit="7" topLeftCell="D18" activePane="bottomRight" state="frozen"/>
      <selection pane="bottomRight" activeCell="F19" sqref="F19"/>
      <pageMargins left="0.15748031496062992" right="0.15748031496062992" top="0.27559055118110237" bottom="0.19685039370078741" header="0.11811023622047245" footer="0.11811023622047245"/>
      <pageSetup paperSize="256" scale="41" fitToHeight="0" orientation="portrait" r:id="rId10"/>
      <headerFooter alignWithMargins="0"/>
    </customSheetView>
  </customSheetViews>
  <mergeCells count="10">
    <mergeCell ref="A1:I1"/>
    <mergeCell ref="H3:H4"/>
    <mergeCell ref="C3:C4"/>
    <mergeCell ref="B3:B4"/>
    <mergeCell ref="A3:A4"/>
    <mergeCell ref="E3:E4"/>
    <mergeCell ref="D3:D4"/>
    <mergeCell ref="F3:F4"/>
    <mergeCell ref="G3:G4"/>
    <mergeCell ref="I3:I4"/>
  </mergeCells>
  <hyperlinks>
    <hyperlink ref="A42" r:id="rId11"/>
    <hyperlink ref="A46" r:id="rId12"/>
  </hyperlinks>
  <pageMargins left="0.15748031496062992" right="0.15748031496062992" top="0.27559055118110237" bottom="0.19685039370078741" header="0.11811023622047245" footer="0.11811023622047245"/>
  <pageSetup paperSize="256" scale="55" fitToHeight="6" orientation="landscape" r:id="rId1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ДЧБ</vt:lpstr>
      <vt:lpstr>ДЧБ!Заголовки_для_печати</vt:lpstr>
      <vt:lpstr>ДЧБ!Область_печати</vt:lpstr>
    </vt:vector>
  </TitlesOfParts>
  <Company>BSS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Комлева Виктория Васимовна</cp:lastModifiedBy>
  <cp:lastPrinted>2026-04-07T12:02:28Z</cp:lastPrinted>
  <dcterms:created xsi:type="dcterms:W3CDTF">2002-03-11T10:22:12Z</dcterms:created>
  <dcterms:modified xsi:type="dcterms:W3CDTF">2026-04-07T12:30:34Z</dcterms:modified>
</cp:coreProperties>
</file>