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akirova_lz\Desktop\Ежемесячн. Отчет от МКУ УКС по объектам в г. Сургуте\2016\10.06.2016\"/>
    </mc:Choice>
  </mc:AlternateContent>
  <bookViews>
    <workbookView xWindow="0" yWindow="0" windowWidth="19200" windowHeight="11505" firstSheet="1" activeTab="1"/>
  </bookViews>
  <sheets>
    <sheet name="Лист1" sheetId="2" r:id="rId1"/>
    <sheet name="Строительство 2015-2017г." sheetId="1" r:id="rId2"/>
  </sheets>
  <definedNames>
    <definedName name="_xlnm.Print_Titles" localSheetId="1">'Строительство 2015-2017г.'!$8:$12</definedName>
    <definedName name="_xlnm.Print_Area" localSheetId="1">'Строительство 2015-2017г.'!$A$1:$M$308</definedName>
  </definedNames>
  <calcPr calcId="162913"/>
</workbook>
</file>

<file path=xl/calcChain.xml><?xml version="1.0" encoding="utf-8"?>
<calcChain xmlns="http://schemas.openxmlformats.org/spreadsheetml/2006/main">
  <c r="I66" i="1" l="1"/>
  <c r="H229" i="1" l="1"/>
  <c r="H228" i="1" s="1"/>
  <c r="L228" i="1"/>
  <c r="K228" i="1"/>
  <c r="J228" i="1"/>
  <c r="H121" i="1"/>
  <c r="H119" i="1" s="1"/>
  <c r="J119" i="1"/>
  <c r="F119" i="1"/>
  <c r="J112" i="1"/>
  <c r="J110" i="1" s="1"/>
  <c r="L110" i="1"/>
  <c r="K110" i="1"/>
  <c r="J43" i="1"/>
  <c r="H43" i="1" s="1"/>
  <c r="H42" i="1" s="1"/>
  <c r="K42" i="1"/>
  <c r="H227" i="1"/>
  <c r="H226" i="1" s="1"/>
  <c r="J226" i="1"/>
  <c r="H225" i="1"/>
  <c r="H224" i="1" s="1"/>
  <c r="K224" i="1"/>
  <c r="J224" i="1"/>
  <c r="H238" i="1"/>
  <c r="H237" i="1" s="1"/>
  <c r="J237" i="1"/>
  <c r="J42" i="1" l="1"/>
  <c r="H45" i="1" l="1"/>
  <c r="H44" i="1" s="1"/>
  <c r="F45" i="1"/>
  <c r="F44" i="1" s="1"/>
  <c r="J44" i="1"/>
  <c r="H118" i="1" l="1"/>
  <c r="L116" i="1"/>
  <c r="L104" i="1"/>
  <c r="L101" i="1"/>
  <c r="L86" i="1"/>
  <c r="H149" i="1"/>
  <c r="K147" i="1"/>
  <c r="H98" i="1"/>
  <c r="J92" i="1"/>
  <c r="H147" i="1" l="1"/>
  <c r="H161" i="1"/>
  <c r="H160" i="1"/>
  <c r="H159" i="1"/>
  <c r="H116" i="1"/>
  <c r="H106" i="1"/>
  <c r="H104" i="1"/>
  <c r="H103" i="1"/>
  <c r="H97" i="1"/>
  <c r="H96" i="1"/>
  <c r="H94" i="1"/>
  <c r="H92" i="1"/>
  <c r="H88" i="1"/>
  <c r="H82" i="1"/>
  <c r="H80" i="1"/>
  <c r="H72" i="1"/>
  <c r="H47" i="1"/>
  <c r="H46" i="1"/>
  <c r="H24" i="1"/>
  <c r="H23" i="1"/>
  <c r="B287" i="1" l="1"/>
  <c r="B292" i="1"/>
  <c r="K101" i="1" l="1"/>
  <c r="H101" i="1" s="1"/>
  <c r="K86" i="1"/>
  <c r="H86" i="1" s="1"/>
</calcChain>
</file>

<file path=xl/comments1.xml><?xml version="1.0" encoding="utf-8"?>
<comments xmlns="http://schemas.openxmlformats.org/spreadsheetml/2006/main">
  <authors>
    <author>Тришина О.В.</author>
  </authors>
  <commentList>
    <comment ref="M150" authorId="0" shape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<sst xmlns="http://schemas.openxmlformats.org/spreadsheetml/2006/main" count="903" uniqueCount="584">
  <si>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</si>
  <si>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</si>
  <si>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</si>
  <si>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</si>
  <si>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</si>
  <si>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</si>
  <si>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</si>
  <si>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</si>
  <si>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</si>
  <si>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</si>
  <si>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</si>
  <si>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</si>
  <si>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</si>
  <si>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</si>
  <si>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</si>
  <si>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</si>
  <si>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</si>
  <si>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</si>
  <si>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</si>
  <si>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</si>
  <si>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</si>
  <si>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</si>
  <si>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</si>
  <si>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</si>
  <si>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</si>
  <si>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</si>
  <si>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</si>
  <si>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</si>
  <si>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</si>
  <si>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</si>
  <si>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>- за счет средств местного       бюджета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</si>
  <si>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</si>
  <si>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</si>
  <si>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</si>
  <si>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</si>
  <si>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</si>
  <si>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</si>
  <si>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</si>
  <si>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</si>
  <si>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 xml:space="preserve">Наименование </t>
  </si>
  <si>
    <t xml:space="preserve"> В том числе по годам: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</si>
  <si>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</si>
  <si>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</si>
  <si>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</si>
  <si>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</si>
  <si>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</si>
  <si>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</si>
  <si>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</si>
  <si>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2014 год - ЗАО "Природный камень"</t>
  </si>
  <si>
    <t>ООО "СУ-14"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</si>
  <si>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</si>
  <si>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</si>
  <si>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</si>
  <si>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</si>
  <si>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</si>
  <si>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</si>
  <si>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</si>
  <si>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</si>
  <si>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</si>
  <si>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</si>
  <si>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</si>
  <si>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</si>
  <si>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</si>
  <si>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</si>
  <si>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</si>
  <si>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</si>
  <si>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</si>
  <si>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</si>
  <si>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</si>
  <si>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</si>
  <si>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</si>
  <si>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</si>
  <si>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</si>
  <si>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2014-2015 г.</t>
  </si>
  <si>
    <t>за счет меж/бюджет. трансфертов из окр.бюджета</t>
  </si>
  <si>
    <t>Общественные центры, офисы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</si>
  <si>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</si>
  <si>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</si>
  <si>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</si>
  <si>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</si>
  <si>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</si>
  <si>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</si>
  <si>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ООО "СпецИнвест"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</si>
  <si>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</si>
  <si>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</si>
  <si>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</si>
  <si>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</si>
  <si>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ООО "Гурмания"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</si>
  <si>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</si>
  <si>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</si>
  <si>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</si>
  <si>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</si>
  <si>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</si>
  <si>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</si>
  <si>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</si>
  <si>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</si>
  <si>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</si>
  <si>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</si>
  <si>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</si>
  <si>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</si>
  <si>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</si>
  <si>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</si>
  <si>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</si>
  <si>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</si>
  <si>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</si>
  <si>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</si>
  <si>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</si>
  <si>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</si>
  <si>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</si>
  <si>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</si>
  <si>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</si>
  <si>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</si>
  <si>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</si>
  <si>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</si>
  <si>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</si>
  <si>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</si>
  <si>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</si>
  <si>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</si>
  <si>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</si>
  <si>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</si>
  <si>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Перинатальный центр в                          г. Сургуте</t>
  </si>
  <si>
    <t>за счет межбюджетных трансфертов из окружного бюджета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</si>
  <si>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</si>
  <si>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</si>
  <si>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</si>
  <si>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</si>
  <si>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Билдинг-сад на 40 мест, ул.Каролинского, 10</t>
  </si>
  <si>
    <t>выкуп 2016-2017-2018</t>
  </si>
  <si>
    <t>выкуп 2015-2016-2017</t>
  </si>
  <si>
    <t>Детский сад по ул.Профсоюзов, д.38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</si>
  <si>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</si>
  <si>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</si>
  <si>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</si>
  <si>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</si>
  <si>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</si>
  <si>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</si>
  <si>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</si>
  <si>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</si>
  <si>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</si>
  <si>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</si>
  <si>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</si>
  <si>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</si>
  <si>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</si>
  <si>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</si>
  <si>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</si>
  <si>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</si>
  <si>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</si>
  <si>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</si>
  <si>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</si>
  <si>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</si>
  <si>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</si>
  <si>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</si>
  <si>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</si>
  <si>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</si>
  <si>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</si>
  <si>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</si>
  <si>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</si>
  <si>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</si>
  <si>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</si>
  <si>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</si>
  <si>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>Поликлиника "Нефтяник" на 700 посещений в смену в мкр. 37 г. Сургута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</si>
  <si>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</si>
  <si>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</si>
  <si>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</si>
  <si>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</si>
  <si>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 xml:space="preserve">привлеченные средства                    ООО "СеверСтрой"                           </t>
  </si>
  <si>
    <t>привлеченные средства                     Самборский Владимир Трофимович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</si>
  <si>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</si>
  <si>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</si>
  <si>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</si>
  <si>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</si>
  <si>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</si>
  <si>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</si>
  <si>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</si>
  <si>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</si>
  <si>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</si>
  <si>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</si>
  <si>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</si>
  <si>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</si>
  <si>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</si>
  <si>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</si>
  <si>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</si>
  <si>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</si>
  <si>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14583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</si>
  <si>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</si>
  <si>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</si>
  <si>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</si>
  <si>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</si>
  <si>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</si>
  <si>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</si>
  <si>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</si>
  <si>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за счет межбюджетных трансфертов из федерального бюджета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</si>
  <si>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</si>
  <si>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</si>
  <si>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</si>
  <si>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</si>
  <si>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>Протяженность введенных в эксплуатацию внутриквартальных проездов, м. - 250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</si>
  <si>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</si>
  <si>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</si>
  <si>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</si>
  <si>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</si>
  <si>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</si>
  <si>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</si>
  <si>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</si>
  <si>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</si>
  <si>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</si>
  <si>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</si>
  <si>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</si>
  <si>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</si>
  <si>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</si>
  <si>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</si>
  <si>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</si>
  <si>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</si>
  <si>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</si>
  <si>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</si>
  <si>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</si>
  <si>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№111 от03.07.13 до 23.07.16г.   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</si>
  <si>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</si>
  <si>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Выполнение работ по строительству объекта  "Мототрасса на "Заячьем острове"                                                 </t>
  </si>
  <si>
    <t>Другие общегосударственные вопросы</t>
  </si>
  <si>
    <t>Входная группа нежилых помещений по адресу: г.Сургут, ул. Крылова, 21</t>
  </si>
  <si>
    <t>Строительство объекта ДИ "Нефтяник"</t>
  </si>
  <si>
    <t>47 297м2</t>
  </si>
  <si>
    <t>Многоквартирные жилые дома и малоэтажное жилищное строительство</t>
  </si>
  <si>
    <t>ЖСК "БАРК"</t>
  </si>
  <si>
    <t>частные  инвестиции</t>
  </si>
  <si>
    <t>ООО "Салаир"</t>
  </si>
  <si>
    <t>ООО "СТХ"</t>
  </si>
  <si>
    <t>ЗАО "ЮграИнвестСтройПроект"</t>
  </si>
  <si>
    <t>ООО "Александрия                  6-10"</t>
  </si>
  <si>
    <t>ООО "Александрия                     6-10"</t>
  </si>
  <si>
    <t>ООО "Александрия                       6-10"</t>
  </si>
  <si>
    <t>ООО "Сибпромстрой"</t>
  </si>
  <si>
    <t>ОАО "Югра-консалтинг"</t>
  </si>
  <si>
    <t>ООО "Северстрой"</t>
  </si>
  <si>
    <t>ООО  "Северстрой"</t>
  </si>
  <si>
    <t>1 очередь строительства                        (1 этап малоэтажное строителтьство)                      43 микрорайон на территории Западного жилого района                     г. Сургута</t>
  </si>
  <si>
    <t>ООО "Дорожно-эксплуатационное предприятие"</t>
  </si>
  <si>
    <t>ООО "Новые Бизнес-Технологие"</t>
  </si>
  <si>
    <t>ЗАО "Югорское Управление инвестиционно-Строительными Проектами"</t>
  </si>
  <si>
    <t>Развитие застроенной территории-части квартала 23 А в г. Сургуте.                                     8 этап. Дом 3</t>
  </si>
  <si>
    <t>Развитие застроенной территории-части квартала 23 А в г. Сургуте.                                     7 этап. Дом 2</t>
  </si>
  <si>
    <t>Развитие застроенной территории-части квартала 23 А в г. Сургуте.                                     9 этап. Дом 4</t>
  </si>
  <si>
    <t>Управляющая компания "Центр Менеджмент" Д.У.ЗПИФ недвижимости "СибпромстройЮгория"</t>
  </si>
  <si>
    <t>ООО "СТХ-Девелопмент"</t>
  </si>
  <si>
    <t>ООО "Саалаир"</t>
  </si>
  <si>
    <t>Многоквартирынй жилой дом №4</t>
  </si>
  <si>
    <t>ЗАО "Домостроительный комбинат-1"</t>
  </si>
  <si>
    <t>ООО "СТХ-Ипотека"</t>
  </si>
  <si>
    <t>Комплекс жилых домов, 35 мкр 1,2,3,4 очереди строительства.                       1 очередь строительства.                         1 этап. Дом №1</t>
  </si>
  <si>
    <t>ООО "Брусника Югра"</t>
  </si>
  <si>
    <t>Комплекс жилых домов, 35 мкр 1,2,3,4 очереди строительства.                                       1 очередь строительства.                         2 этап. Дом №2</t>
  </si>
  <si>
    <t>ООО "Югра-консалтинг"</t>
  </si>
  <si>
    <t>ЗАО "Желдорипотека"</t>
  </si>
  <si>
    <t>ООО Строительная фирма "Новострой"</t>
  </si>
  <si>
    <t>ООО "СеверСтройПартнер"</t>
  </si>
  <si>
    <t>Жилой дом</t>
  </si>
  <si>
    <t>ООО "ЕВРОСТРОЙ-С"</t>
  </si>
  <si>
    <t>ООО ФСК "Запсибинтерстрой"</t>
  </si>
  <si>
    <t>Жилой комплекс "Лунный" со встроенно-пристроенными помещениями общественного назаначения и подземной автостоянкой.                     Дом №2</t>
  </si>
  <si>
    <t>ООО "СеверСтрой Партнер"</t>
  </si>
  <si>
    <t>Жилой дом №2 (секции 2.1, 2.2, 2.3, 2.4, 2.5)  -2 этап.</t>
  </si>
  <si>
    <t>ООО "УК "Центр Менеждмент" Д.У, ЗПИФ недвижимости "СПС Югория"</t>
  </si>
  <si>
    <t>Жилой дом  со                      встроенно-пристроенными прендприятиями общественного назначения. Блок "А" (1 этап строительства)</t>
  </si>
  <si>
    <t>ООО "Глобал Сервис"</t>
  </si>
  <si>
    <t>Жилой домплекс из 3-тажных жилых домов и автостоянки,  в том числе</t>
  </si>
  <si>
    <t>ООО "Плавстройотряд-34"</t>
  </si>
  <si>
    <t>Дом №1</t>
  </si>
  <si>
    <t>Дом №2</t>
  </si>
  <si>
    <t>Дом №3</t>
  </si>
  <si>
    <t>Дом №4</t>
  </si>
  <si>
    <t>Жилой дом №304.2, в том числе:</t>
  </si>
  <si>
    <t>ЗАО "Домостроительный коимбинат-1"</t>
  </si>
  <si>
    <t>1 этап-Блок А</t>
  </si>
  <si>
    <t>2 этап-блок Б</t>
  </si>
  <si>
    <r>
      <t xml:space="preserve">Многоэтажный жилой дом №7 со встроенными помещениями общественнного назначения и притсроенной стоянкой автотранспорта закрытого типа.                                                     1 этап строительства. </t>
    </r>
    <r>
      <rPr>
        <b/>
        <sz val="9"/>
        <rFont val="Times New Roman"/>
        <family val="1"/>
        <charset val="204"/>
      </rPr>
      <t xml:space="preserve">"Многоэтажный жилой дом №7 </t>
    </r>
    <r>
      <rPr>
        <sz val="9"/>
        <rFont val="Times New Roman"/>
        <family val="1"/>
        <charset val="204"/>
      </rPr>
      <t>со втсроенными помещшениями общественного назначения"</t>
    </r>
  </si>
  <si>
    <t>Строительство осуществляется</t>
  </si>
  <si>
    <t>6836 м2</t>
  </si>
  <si>
    <t>6002,7 м2</t>
  </si>
  <si>
    <t>40750 м2</t>
  </si>
  <si>
    <t>23163,4 м2</t>
  </si>
  <si>
    <t>12904,4 м2</t>
  </si>
  <si>
    <t>12904,76 м2</t>
  </si>
  <si>
    <t>12288,3 м2</t>
  </si>
  <si>
    <t>5359,94 м2</t>
  </si>
  <si>
    <t>15174 м2</t>
  </si>
  <si>
    <t>30240 м2</t>
  </si>
  <si>
    <t>11941,57 м2</t>
  </si>
  <si>
    <t>14470,32 м2</t>
  </si>
  <si>
    <t>22721,7 м2</t>
  </si>
  <si>
    <t>39566,18 м2</t>
  </si>
  <si>
    <t>11489,9 м2</t>
  </si>
  <si>
    <t>11913,73 м2</t>
  </si>
  <si>
    <t>52627,2 м2</t>
  </si>
  <si>
    <t>22963,5 м2</t>
  </si>
  <si>
    <t>9305,57 м2</t>
  </si>
  <si>
    <t>6110,4 м2</t>
  </si>
  <si>
    <t>5235,23 м2</t>
  </si>
  <si>
    <t>18328,1 м2</t>
  </si>
  <si>
    <t>8792,62 м2</t>
  </si>
  <si>
    <t>4197,4 м2</t>
  </si>
  <si>
    <t>31133 м2</t>
  </si>
  <si>
    <t>25547,65 м2</t>
  </si>
  <si>
    <t>16299,61 м2</t>
  </si>
  <si>
    <t>22028,1 м2</t>
  </si>
  <si>
    <t>3334,5 м2</t>
  </si>
  <si>
    <t>8237,16 м2</t>
  </si>
  <si>
    <t>7366,83 м2</t>
  </si>
  <si>
    <t>5342,4 м2</t>
  </si>
  <si>
    <t>26696,76 м2</t>
  </si>
  <si>
    <t>24863,16 м2</t>
  </si>
  <si>
    <t>7424,28 м2</t>
  </si>
  <si>
    <t>17760 м2</t>
  </si>
  <si>
    <t>24447,00 м2</t>
  </si>
  <si>
    <t>28186,00 м2</t>
  </si>
  <si>
    <t>4872,48 м2</t>
  </si>
  <si>
    <r>
      <t xml:space="preserve">Многоэтажный жилой  </t>
    </r>
    <r>
      <rPr>
        <b/>
        <sz val="9"/>
        <rFont val="Times New Roman"/>
        <family val="1"/>
        <charset val="204"/>
      </rPr>
      <t xml:space="preserve">комплекс №6 
со </t>
    </r>
    <r>
      <rPr>
        <sz val="9"/>
        <rFont val="Times New Roman"/>
        <family val="1"/>
        <charset val="204"/>
      </rPr>
      <t>встроенно-пристроенными нежилыми помещениями, инж сетями и подземной автостоянкой на придомовой тери-ии</t>
    </r>
  </si>
  <si>
    <t>Многоэтажный жилой  комплекс №7 
со встроенно-пристронными нежилыми помещениями, инженерными сетями и подземной автостоянкой
на придомовой территории</t>
  </si>
  <si>
    <t>Многоэтажный жилой дом 
со втстроен-пристроенными помещениями общественного назаненчия и двухуровневой подземной автостоянкой</t>
  </si>
  <si>
    <t>Развитие застроенной территории -части квартала 23А в г. Сургуте.                          Жилой дом №1.                
 4 этап.                               Секции 1.1,1.2,1.3</t>
  </si>
  <si>
    <t>Развитие застроенной территории-части квартала 
23 А в г. Сургуте.                         Жилой дом №1 .                              3 этап. Секции 1.4,1.5</t>
  </si>
  <si>
    <t xml:space="preserve">16 этажный жилой дом 
со встроенными помещениями общественного назначения </t>
  </si>
  <si>
    <t>Мкр. 20А,                                                 многоэтажный жилой комплекс №2со встроенно-пристроенными помещениями административного, торгового, социально-бытового назначения, подземной автостоянкой, инженерыми сетями и трансформаторной подстанцией</t>
  </si>
  <si>
    <t>Мкр. 30 "Никольский", Корпус 13</t>
  </si>
  <si>
    <t>Мкр. 39, жилой дом №7.                                   4 этап строительства</t>
  </si>
  <si>
    <t>Мкр. 39, жилой дом №8.                               3 этап строительства</t>
  </si>
  <si>
    <t>Мкр. 39, жилой дом №9                                 1 этап строительства</t>
  </si>
  <si>
    <t>Многоквартирный жилой дом №26 со встроено-пристроенными помещениями общественного назначения</t>
  </si>
  <si>
    <t>1 этап- 9 этажный 4 подъездный жилой дом. 
2 этап-закрытая автостоянка</t>
  </si>
  <si>
    <t>"Специализированный торговый центр" по адресу
г. Сургут, Нефтеюганское шоссе, 21". Северный промрайон.</t>
  </si>
  <si>
    <t>"Здание производственное административное. г. Сургут,
мкр.6 ул. Энтузиастов"</t>
  </si>
  <si>
    <t>"Здание архива "СургутНИПИнефть" 
г. Сургут. ул. Пионерная. 11"</t>
  </si>
  <si>
    <t>"ХМАО-Югра. Тюменская область. г. Сургут Административное здание 
по ул. Гагарина"</t>
  </si>
  <si>
    <t>"Ресторанный комплекс по набережной И.Кайдалова".
мкр. 21-22.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</si>
  <si>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
в г. Сургуте" ул. Энгельса. </t>
  </si>
  <si>
    <t>"Общественное здание административного назначения с предприятиями общественного питания,
в микрорайоне 27, по проезду Мунарева, в г. Сургуте".</t>
  </si>
  <si>
    <t>Строительство объекта Детский сад "Золотой ключик",
ул. Энтузиастов,51/1 г. Сургута.</t>
  </si>
  <si>
    <t>Детский сад № 2 на 300 мест в 38 микрорайоне 
г. Сургута
(№45 «Малышок»)</t>
  </si>
  <si>
    <t xml:space="preserve">Улица Киртбая от ул. 1 "З" 
до ул. 3 "З"                                                                                                                                                                                                                    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</si>
  <si>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</si>
  <si>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</si>
  <si>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м.- 412</t>
  </si>
  <si>
    <t>за счет межбюджетных трансфертов из федерального  бюджета</t>
  </si>
  <si>
    <t>Жилой комплекс "Лунный" со встроенно-пристроенными помещениями общественного назаначения и подземной автостоянкой.                    
Дом №1 
(секции 1.1,1.2,  1.3,1.4)</t>
  </si>
  <si>
    <t>Стоимость строительства (выкупа) объекта (в действующих ценах)</t>
  </si>
  <si>
    <t>Источники финансирова-ния 
(в действующих ценах)</t>
  </si>
  <si>
    <t>Фактические капитальные вложения
с начала строительства 
(по объектам бюджетного финансирования)</t>
  </si>
  <si>
    <t>2017год</t>
  </si>
  <si>
    <t>2018 год</t>
  </si>
  <si>
    <t>Объем финансирования (всего, руб.) 
(в действующих ценах) 
(по объектам бюджетного финансирования</t>
  </si>
  <si>
    <t>Нежилое здание, расположенное по адресу: город Сургут, поселок Юность, улица Саянская, дом 6б</t>
  </si>
  <si>
    <t xml:space="preserve"> строительство (реконструкция, капитальный ремонт)  которых выполняется на территории г. Сургута </t>
  </si>
  <si>
    <t xml:space="preserve">
"Спортивный центр 
с плавательным бассейном 
на 50 метров в г. Сургуте"</t>
  </si>
  <si>
    <t xml:space="preserve">"Мототрасса на (Заячьем острове). 1 этап"          </t>
  </si>
  <si>
    <t>2017-2019 (выкуп 2019-2020)</t>
  </si>
  <si>
    <r>
      <t xml:space="preserve">Строительство приостановлено
</t>
    </r>
    <r>
      <rPr>
        <b/>
        <i/>
        <sz val="8"/>
        <color theme="1"/>
        <rFont val="Times New Roman"/>
        <family val="1"/>
        <charset val="204"/>
      </rPr>
      <t>Разрешение на строительство  № ru86310000-35 от 29.03.2012  до 30.08.2016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</si>
  <si>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ru86310000-194 от 25.10.2013  до 25.10.2016</t>
    </r>
  </si>
  <si>
    <r>
      <t xml:space="preserve">Строительствоосуществляется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ru86310000-207 от 29.11.2013  до 01.07.2015, продлено до 03.11.2016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</si>
  <si>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</si>
  <si>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ru86310000-225 от 20.12.2013  до 28.02.2017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</si>
  <si>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ru86310000-239 от 30.12.2013  до 12.01.2018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</si>
  <si>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ru86310000-85  от 03.06.2014   до 06.03.2017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</si>
  <si>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ru86310000-98 от 20.06.2014  до 20.02.2017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</si>
  <si>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ru86310000-36 от 06.04.2015 до 06.12.2016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</si>
  <si>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86-ru86310000-91-2015  от 29.07.2015 до 05.05.2018</t>
    </r>
  </si>
  <si>
    <t>ООО "Формат плюс"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</si>
  <si>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09.01.2014. Сумма по контракту  
6 016,56 тыс.рублей.  Работы выполнены и оплачены.
Получены: - положительное заключение государственной экспертизы от 12.12.2014 
№ 86-1-4-0265-14 проектной документации и результатов инженерных изысканй; 
- положительное заключение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</t>
  </si>
  <si>
    <t>МАУ ТАиК "Петрушка". Реконструкция</t>
  </si>
  <si>
    <t>430 мест</t>
  </si>
  <si>
    <t>2016 (Обследование) 2016-2017 (ПИР)</t>
  </si>
  <si>
    <t>Общая площадь здания -8 887,3 м2; мощность посадочных мест - 1023 зрит. мест.</t>
  </si>
  <si>
    <t>2016-2017 (ПИР)</t>
  </si>
  <si>
    <t>Нежилое здание, расположенное по адресу: Ханты-Мансийский округ, город Сургут, улица 60 лет Октября, 16</t>
  </si>
  <si>
    <t>2016 (снос)</t>
  </si>
  <si>
    <t>Парк в районе ручья Кедровый лог. Западный жилой район г. Сургута. Пешеходный мост через ручей Кедровый лог.</t>
  </si>
  <si>
    <t>2016 (ПИР)</t>
  </si>
  <si>
    <t>Общая площадь здания - 21247,8 м2</t>
  </si>
  <si>
    <t>МБУ ЦФП "Надежда" "Спортивный зал, ул. Мелик-Карамова, 74а</t>
  </si>
  <si>
    <t>Общая площадь здания 627,7 м2</t>
  </si>
  <si>
    <t>Проектирование и строительство (капитальный ремонт) на 2015-2018 годы.</t>
  </si>
  <si>
    <t>Детская школа искусств 
в мкр. 25</t>
  </si>
  <si>
    <t xml:space="preserve">Средняя общеобразовательная школа в микрорайоне 32  г.Сургута
</t>
  </si>
  <si>
    <t>300 уч.</t>
  </si>
  <si>
    <t>"Водно-оздоровительный комплекс", ул. Профсоюзов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</si>
  <si>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
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На 2017 год необходимо предусмотреть средства в размере 46354,050 тыс. руб. на выполнение работ по капитальному ремонту объекта.                                                                                                             </t>
  </si>
  <si>
    <t>2015 год (в соответствии с решением Думы города от 22.12.2015 № 819-V ДГ)</t>
  </si>
  <si>
    <t>2016 год (в соответствии с решением Думы города от 22.12.2015 № 820-V ДГ )</t>
  </si>
  <si>
    <t>Плановая потребность</t>
  </si>
  <si>
    <t xml:space="preserve">Проектирование и 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тыс.руб.  Работы выполнены и оплачены. 
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
</t>
  </si>
  <si>
    <t>МАУ "Сургутская Филармония"</t>
  </si>
  <si>
    <t>2016-2018 (выкуп 2018 – 2019- 2020)</t>
  </si>
  <si>
    <t>2016-2017 (выкуп 2017-2019)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</si>
  <si>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
86-1-4-0001-15 от 10.01.2015 ( без 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НЗП (незавершенное производство) по состоянию на 01.01.2015-154 690 026,46 рублей ( в том числе окружной бюджет - 45 472,90308 тыс. рублей, местный бюджет - 109 217,12338 тыс. рблей).
</t>
  </si>
  <si>
    <t>МАУ "Ледовый дворец спорта"</t>
  </si>
  <si>
    <t>МБОУ НШ "Перспектива"
расположенная по адресу: 
г. Сургут, ул. 30 лет Победы,54/1</t>
  </si>
  <si>
    <t>,</t>
  </si>
  <si>
    <t>Проектирование и строительство внутриквартальных проездов реализуется 
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
Планировался выкуп у единственного поставщика в соответствии с 44-ФЗ 
от 05.04.2013 года "О контрактной системе в сфере закупок товаров, работ, услуг для обеспечения государственных и муниципальных нужд".
Выкуп объекта  в 2015 году не осуществлен, по причине отсутствия у Продавца свидетельства о регистрации права собственности.</t>
  </si>
  <si>
    <t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выполнены в полном объеме в соответствии 
с заключенным муниципальным контрактом с ООО "Стройуслуга" №13/П-2014 от 11.08.2014г. Сумма по контракту - 905,47883 тысяч рублей. Проектная 
и рабочая документация представлена в полном объеме. Получено положительное заключение экспертизы проектно-сметной документации, выполнены необходимые согласования с заинтересованными организациями.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</si>
  <si>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
Разработанный  ООО "Стройинжиниринг" проектно-сметная документация 
по МК №06-П-2013 от 16.05.2013, в связи с 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сметной документации. Заключен МК с  ОАО ИЦ "Сургутстройцена" №02/П-2015 от 10.07.2015 г. 
( 97,22250 тыс. руб.) на выполнение работ по корректировке сметной документации. Работы выполнены и оплачены.
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2014-2030 годы".  
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2017-2018 годах.                                                                                              
</t>
  </si>
  <si>
    <t xml:space="preserve">привлеченные средства                      ЗАО "ЮграИнвестСтрой
Партнер"                        </t>
  </si>
  <si>
    <t>АО "Автодорстрой"</t>
  </si>
  <si>
    <t>0,25 км</t>
  </si>
  <si>
    <t>740 чел. в день/ до 3000 человек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</si>
  <si>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
МК с ООО "Сибпроектстрой 1" № 17/П-2014 от 23.12.2014 на сумму 475,01493 тыс.руб. Срок выполнения работ - 10 месяцев (23.10.2015).  Работы. выполнены 
и  оплачены.
</t>
  </si>
  <si>
    <t>общая площадь 4015,2 м2</t>
  </si>
  <si>
    <t xml:space="preserve">Капитальный ремонт реализуется в рамках муниципальной прогрмыы "Доступная среда  г. Сургута на 2014-2030 годы"  (с целью приведения 
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
МК  с  ООО "Стройуслуга" №15/П-2014 от 01.10.2014 на сумму 948,02323 тысяч рублей. Работы предусмотренные на 2014 год в сумме 670,550 тысяч рублей выполнены и оплачены.  
В настоящее время проектно-изыскательские работы завершены, проектная документация выдана в полном объеме, ОАО ИЦ "Сургустройцена" проведена финансовая экспертиза сметной документации. 
                                                    </t>
  </si>
  <si>
    <t>общая площадь 2416,3 м2</t>
  </si>
  <si>
    <t>общая площадь 4675,6 м2</t>
  </si>
  <si>
    <t>общая площадь 5087,3 м2</t>
  </si>
  <si>
    <t>общая площадь 791,8 м2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</si>
  <si>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с ООО "ПромНефтеСтрой" №12/П-2014 от 11.08.2014 на сумму 373,330 тысяч рублей. Срок выполнения работ - 11 месяцев.  
Работы выполнены и оплачены в декабре 2015 года.   </t>
  </si>
  <si>
    <t xml:space="preserve">Капитальный ремонт реализуется в рамках муниципальной прогрммы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 в соответствии с заключенным муниципальным контрактом с ООО "ПромНефтеСтрой" №09/П-2014 от 11.08.2014. 
Проектно-изыскательские работы в 2015 году выполнены и оплачены, проведена экспертиза сметной документации.
</t>
  </si>
  <si>
    <t>общая площадь 7585,2 м2</t>
  </si>
  <si>
    <t>ООО "Сантехремстрой"</t>
  </si>
  <si>
    <t>Разрешение на строительство №54 от 18.04.14 до 30.12.15
Разрешение на ввод объекта в эксплуатацию № 86-ru 86310000-09-2016 
от 05.02.2016 года.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</si>
  <si>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 с отсутствием заявок на участие в торгах. Решением Думы города принято решение о предоставлениии земельного участка без торгов. 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</si>
  <si>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t xml:space="preserve">Приобретение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Территория под строительство объекта включена в реестр земельных участков, которые могут быть предоставлены юридическим лицам в аренду без проведения торгов для размещения объектов социально-культурного и коммунально-бытового назначения, реализации масштабных инвестиционных проектов в ХМАО-Югре. Участок сформирован и поставлен на государственный кадастровый учет, в настоящее время опубликована информация о предоставлении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
Договор аренды №568 от 23.07.12 до 22.02.2017. Кадастровый номер 
№ 86:10:0101131:41 площадь Sзем.участка = 11049 м2.
Информацияо земельном участке со схемой размещена на сайте департамента архитектуры и градостроительства Администрации города Сургута в разделе "Земельные участки" для инвесторов.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</si>
  <si>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
</t>
    </r>
    <r>
      <rPr>
        <b/>
        <i/>
        <sz val="8"/>
        <color theme="1"/>
        <rFont val="Times New Roman"/>
        <family val="1"/>
        <charset val="204"/>
      </rPr>
      <t xml:space="preserve">Разрешение на ввод №86-ru86310000-113-2015 от 29.12.2015г.    </t>
    </r>
    <r>
      <rPr>
        <sz val="8"/>
        <color theme="1"/>
        <rFont val="Times New Roman"/>
        <family val="1"/>
        <charset val="204"/>
      </rPr>
      <t xml:space="preserve">
Ведется передача объекта балансодержателю МБДОУ №23 "Золотой ключик" в лице заведующей Трусовой Т.П. 
</t>
    </r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</si>
  <si>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
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30.06.2015. 
</t>
  </si>
  <si>
    <t xml:space="preserve">Капитальный ремонт реализуется в рамках муниципальной программы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
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 от 18.06.2015г. №43-02-1661/15) МК считается расторгнутым -  30.06.2015.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</si>
  <si>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
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30.06.2015.
</t>
  </si>
  <si>
    <t>Разрешение на строительство №107 от 21.06.13 до 06.12.15г.   
Продлено до 24.11.2016 года.</t>
  </si>
  <si>
    <r>
      <t xml:space="preserve">Смена застройщика, строительство не осуществляется.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 ru 86310000-№43 продлено  до 24.02.2017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</si>
  <si>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 86310000-72  от 27.11.2014, продлен  
до 31.12.2015.
Разрешение на ввод объекта в эксплуатацию № 57 от 26.02.2016, № 25 от 25.03.2016, № 65 от 26.02.2016 (сдача по блокам).
            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</si>
  <si>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от 19.06.2014 до 01.03.2016.
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</si>
  <si>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от 19.06.2014 до 01.03.2016. Разрешение на ввод объекта в эксплуатацию № 116 от 31.12.2015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</si>
  <si>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ru86310000-97   от 19.06.2014 до 01.03.2016. Разрешение на ввод объекта в эксплуатацию № 116 от 31.12.2015</t>
    </r>
  </si>
  <si>
    <t>Многоэтажный жилой дом 
№ 1 города Сургута</t>
  </si>
  <si>
    <r>
      <t xml:space="preserve">Строительство осуществляется
</t>
    </r>
    <r>
      <rPr>
        <i/>
        <sz val="8"/>
        <color theme="1"/>
        <rFont val="Times New Roman"/>
        <family val="1"/>
        <charset val="204"/>
      </rPr>
      <t>Ра</t>
    </r>
    <r>
      <rPr>
        <b/>
        <i/>
        <sz val="8"/>
        <color theme="1"/>
        <rFont val="Times New Roman"/>
        <family val="1"/>
        <charset val="204"/>
      </rPr>
      <t>зрешение на строительство № ru86310000-177 от 04.10.2013 до до 24.12.2016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</si>
  <si>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ru86310000-146   от 24.09.2014   
до 01.03.17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</si>
  <si>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ru86310000-152  от 14.10.2014  
до 17.09.2016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</si>
  <si>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ru86310000-154  от 17.10.2014  
до 26.10.2017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</si>
  <si>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ru86310000-165   от 19.11.2014   
до 23.08.2019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</si>
  <si>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ru86310000-174   от 28.11.2014  
до 28.11.2018 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</si>
  <si>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ru86310000-174  от  28.11.2014  
до 28.11.2018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</si>
  <si>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от 13.02.2015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</si>
  <si>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ru86310000-09    от 13.02.2015  
до 19.02.2017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</si>
  <si>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  от 27.02.2015  
до 06.11.2016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</si>
  <si>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86-ru86310000-93-2015 от 30.07.2015  
до 30.04.2017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</si>
  <si>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
до 03.03.2020</t>
    </r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</si>
  <si>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ru86310000-67 от 08.05.2014  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</si>
  <si>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ru86310000-68   от 08.05.2014 
до 30.12.2016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</si>
  <si>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ru86310000-166 от 19.11.2014   
до 23.11.2016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</si>
  <si>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ru86310000-144  от 19.10.2014   
до 23.11.2016</t>
    </r>
  </si>
  <si>
    <t>вместимость 200 чел; длина трассы - 2200 м.</t>
  </si>
  <si>
    <t>ООО "ВОРТ"</t>
  </si>
  <si>
    <t>в 2014 году - ООО "Строительство 21 век"
ООО "ВОРТ"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</si>
  <si>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 ООО "Стройижиринг" разработаны планировочные решения объекта. Ввиду осложненности изменения назначения помещений под нужды Детского сада и приведения инженерных систем в соответствие данному назначению, проектирование приостановлено.
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 10 по ул. И.Каролинского, обеспеченного всеми инженерными сетями.
Ориентировочный срок начала выполнения отделочных работ и работ 
по мебелировке - 30.06.2016.
Остается нерешенным  вопрос с земельным участком под детскую площадку.</t>
  </si>
  <si>
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согласованы архитектурные и технологические решения в департаменте образования г.Сургута) на данный момент согласовываем изменения в проекте детский сад будет на 150 мест. Идет разработка проектной документации. Разработана и согласована стадия "Р" документации на магистральные сети и строительство.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 Выполнены отделочные работы и работы по меблировке.
По информации застройщика ввод планируется в III квартале 2017 года.
</t>
  </si>
  <si>
    <t>улицы - 331,485 км.
наружные сети газоснабжения - 4,140 км.
наружные сети водоснабжения - 3,470 км.
наружные сети электроснабжения - 4,070 км.</t>
  </si>
  <si>
    <t>Строительная длина - 2,656 км.
сети уличного электроосвещения -2,726 км.
сети электроснабжения - 5,771 км.
сети связи - 0,9322 км.
сети канализации - 83,7;
сети тепло-, водоснабжения - 0,023309 км.
сети газоснабжения -0,059 км.</t>
  </si>
  <si>
    <r>
      <t>Получено положительное  заключение государственной экспертизы проектной документации № 86-1-1-2-0028-16 от 09.02.2016 года.</t>
    </r>
    <r>
      <rPr>
        <sz val="8"/>
        <rFont val="Times New Roman"/>
        <family val="1"/>
        <charset val="204"/>
      </rPr>
      <t xml:space="preserve"> 
В рамках заключенного МК № 03/П-2015 от 17.09.2015  
с ООО "ИЦ "Сургутстройцена" в 2015 году выполнены работы 
по корректировки сметной документации  на сумму - 78,303 тыс.рублей.
Получено положительное заключение о проверки достоверности определения сметной стоимости № 324 от 07.12.2015 года.</t>
    </r>
  </si>
  <si>
    <t xml:space="preserve">
Получено положительное заключение государственной экспертизы проектной документации № 86-1-1-2-0029-16 от 10.02.2016 года. 
В рамках заключенного МК № 03/П-2015 от 17.09.2015
с ООО "ИЦ "Сургутстройцена" в 2015 году выполнены работы по корректировки сметной документации  на сумму 76,697 тыс. рублей. 
Получено положительное заключение о проверки достоверности определения сметной стоимости № 325 от 07.12.2015 года.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</si>
  <si>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годы".                                                                                                                                                                                               Получено положительное заключение государственной экспертизы проектной документации № 86-1-1-3-0034-16 от 15.02.2016 года.
Произведен  авансовый платёж  за технологическое присоединение 
к электрическим сетям объектов согласно договора  с ООО "Сургутские электрические сети" от 13.03.2014г. № 48/2014/ТП в размере 
5,32927 тыс. рублей.</t>
  </si>
  <si>
    <t xml:space="preserve">по состоянию на 10.06.2016 г. </t>
  </si>
  <si>
    <t xml:space="preserve">Проектирование и строительство объекта реализуется в рамках программы «Развитие физической культуры и спорта в городе Сургуте на 2014 — 2030 годы»     
Разрешение на строительство №231 от 20.12.2013 до 19.05.2017.  
1. Работы выполнялись  в соответствии с заключенным муниципальным контрактом 
с ООО "СК СОК" от 03.07.2014 № 12/2014.  Сумма по контракту - 429 464,05162 тыс.рублей.  Срок выполнения работ по 30.11.2015г.
Готовность объекта - 57%. В связи с необходимостью корректировки  и увеличением стоимости материалов и оборудования, необходимых для строительства объекта, 
МК №12/2014 от 03.07.2014 г расторгнут 10.11.2015 года.    
2. Извещение о проведении открытого конкурса  на выполнение работ 
по завершению строительства объекта опубликовано 05.05.2016, рассмотрение  
и оценка заявок 03.06.2016, НМЦК 420 949,69467 тыс.руб., ориентировочный срок заключения контракта - июль 2016 года.
Ориентировочная дата ввода объекта в эксплуатацию декабрь 2016 года.
3.Подключение объекта к эл.сетям (7,53902 тыс.руб.), к сетям ХВС (2832,24568 тыс. рублей) и сетям водоотведения (4287,48575 тыс. руб.) будет осуществляться 
в процессе строительства объекта. 
4. С целью проведения аукциона на завершение строительства объекта в адрес ДФКиС ХМАО-Югры направлено  письмо Администрации города Сургута 
(исх. № 01-11-1933/16-0-0 от 17.03.2016) о выделении доп. средств окружного бюджета в размере 150 494 ,90994 тыс. рублей.
5. Обеспечение доли местного бюджета на выполнение работ по завершению строительства объекта  в размере 1035,72373 тыс. рублей, а также выделение дополнительных средств.
(7 119,73143 тыс. руб.)  на подключение объекта к инженерным сетям предложены 
к включению в бюджетную смету на заседание Думы города в июне.
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</si>
  <si>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объекта.  
Средства из Адресной инвестиционной программы на 2016 год  исключены.</t>
  </si>
  <si>
    <t xml:space="preserve">Строительство реализуется в рамках муниципальной программы"Молодёжная политика Сургута на 2014 - 2030 годы"                                                                                                                                  
Работы выполнены и оплачены.
Акт приема выполненных работ от 25.11.2015, подписанный представителями МКУ "УКС" и ООО "Ворт".
Объект передан на баланс МБУ "Центр специальной подготовки "Сибирский легион", согласно постановлению № 933 от 11.02.2016 года..
</t>
  </si>
  <si>
    <t>2015-2016 (ПИР)</t>
  </si>
  <si>
    <t>ООО "Стройуслуга" (Проектировщик)</t>
  </si>
  <si>
    <t xml:space="preserve">Проектирование и строительство объекта реализуется в рамках муниципальной программы "Молодёжная политика Сургута на 2014 - 2030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Степень готовности объекта-100%.                                                                                                                                                               Работы выполнялись в соответствии с заключенным 
МК с ООО "ЮграСтройиндустрия" №19/2014 от 23.10.2014. Срок выполнения работ - 30.08.2015. Стоимость выполненных работ по  №19/2014 от 23.10.2014 -
14 673, 70304 тыс. рублей, из них: в 2014 году работ - 6896,75 тыс.руб., в 2015 году принято работ на сумму - 7776,95304 тыс.руб. 
На основании акта приемки законченного капитальным ремонтом объекта от 24.11.15 и акта рабочей комиссии от 24.11.15 - затраты по объекту списаны.                    </t>
  </si>
  <si>
    <t>Проектирование объекта реализуется в рамках муниципальной программы «Развитие культуры и туризма в  городе Сургуте на 2014-2030 годы». 
1.Заключен МК № 06П/2016 от 17.05.2016г. на выполнение проектно-изыскательских работ с ООО "Стройуслуга"со стоимостью 8271,0898 тыс. руб. Лимит на 2016 год  1064,84758 т.р. Остаток средств на 2017 год  на ПИР -7206,24222 тыс. руб.
Экономия в размере 285,21822 тыс. руб., сложившаяся по результатам проведения конкурса будет предложена к снятию на заседание Думы в сентябре.
2. В марте произведен авансовый платеж в размере 8,56420 тыс.руб. за подключение объекта к электрическим сетям.
3. Средства в размере 42,8440 тыс.руб. на проведение проверки сметной документации предложены к включению в бюджетную смету на 2016 год на заседание Думы города в июне 2016 года.</t>
  </si>
  <si>
    <t xml:space="preserve">Проектирование объекта реализуется в рамках муниципальной программы «Развитие культуры и туризма в  городе Сургуте на 2014-2030 годы». 
1. Извещение на выполнение работ по обследованию конструкций здания - 28.04.2016, рассмотрение и оценка заявок 27.05.2016. Ориентировочный срок заключения контракта - июнь 2016. НМЦК- 349,903 тыс. рублей.
2. Учитывая нормативный срок обследования, работы будут завершены ориентировочно 31 августа 2016 года.
С учетом сроков проведения конкурсных процедур муниципальный контракт 
на выполнение проектно-изыскательских работ возможно будет заключить не раньше ноября 2016 года. Освоение лимитов 2016 года в размере  8640,097 тыс.рублей 
не представляется возможным, предложены к перераспределению на заседание Думы 
в июне. 
3. На проведение проверки сметной документации на выполнение работ по обследованию конструкций здания заключен МК № 04П/2016 от 12.05.2016 
(10,0 тыс.рублей.). Работы выполнены и будут оплачены в июне. 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</si>
  <si>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
</t>
    </r>
    <r>
      <rPr>
        <sz val="8"/>
        <color theme="1"/>
        <rFont val="Times New Roman"/>
        <family val="1"/>
        <charset val="204"/>
      </rPr>
      <t xml:space="preserve">В связи с ненадлежащим исполнением ООО "Строительство - 21 век" 
по муниципальному контракту МК №17/2013 от 18.12.2013 на сумму - 34906,21558 тысяч рублей, исполнение муниципального контракта считается расторгнутым с 22.12.2014.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229 от 20.12.13 до 20.10.16г.</t>
    </r>
    <r>
      <rPr>
        <sz val="8"/>
        <color theme="1"/>
        <rFont val="Times New Roman"/>
        <family val="1"/>
        <charset val="204"/>
      </rPr>
      <t xml:space="preserve"> 
Работы выполняются в соответствии с заключенным муниципальным контрактом 
с ООО "ВОРТ" № 1/2016 от 08.02.2016. Сумма по контракту 26329,29649 тыс.рублей.  Срок выполнения работ - 30.09.2016  года. 
Заключены 6 муниципальных контрактов для комплектации и ввода в эксплуатации объекта (поставка сейфа,поставка хозяйственного инвентаря,поставка источника бесперебойного питания,поставка демонстрационного оборудования, поставка оргтехники, компьютерной техники) на сумму 867,2934 тыс.рублей;
Извещение о проведении электронного аукциона на поставку электросушителя- 17.05.16 г., дата начала проведения торгов 06.06.16 г.Ориентировочная дата заключения контракта на поставку электросушителя - июнь 2016. НМЦК  58,41332 тыс.рублей МК на поставку вешалок на колесиках на сумму 45,24999 тыс. рублей планируется к заключению.
Средства в размере 2 675,32975 тыс.рублей необходимы для размещения извещений о проведении аукционов на поставку оборудования для  обеспечения своевременного ввода объекта в эксплуатацию,предложены  на заседание Думы города в июне 2016 года;
Средства в размере 70,583 тыс.рублей необходимы для заключения договора 
на подключение объекта к сетям газоснабжения, для обеспечения своевременного ввода объекта в эксплуатацию,предложены  на заседание Думы города в июне 2016 года;
Планируемый ввод объекта в эксплуатацию - октябрь 2016 г . 
 </t>
    </r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</si>
  <si>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2014-2030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
Затраты на подключение к электросетям, водоснабжению, водоотведению составляет 121,48179 тыс.рублей.
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
в соответствии с запршенными коммерческими предложениями составляет 180 000 рублей.
Стоимость работ по строительству объекта - 210 948 416,06 руб.</t>
  </si>
  <si>
    <t>проектирование 2012-2013</t>
  </si>
  <si>
    <t>Приобретение 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Нежилое помещение передано в муниципальную собственность. Свидетельство
о государственной регистрации № 86-АБ 959129 на нежилое помещение, общей площадью 19,8 кв.м, этаж 1.Свидетельство о государственной регистрации № 86-АБ 959128 на нежилое помещение, общей площадью 533,2 кв.м, этаж 2.
Постановлением № 410-п от 13.11.2015 утверждена мощность объета на 83 и сроки строительства 2013-2017
Выполнен расчет стоимости капитального ремонта. Разработанно и утверждено ДО Администрации г. Сургута техническое задание по объекту: Детский сад по 
ул. Профсоюзов, д. 38 (встроенные помещения на 1-2 этажах жилого дома) Билдинг-сад на 83 места. 
Извещение о проведении открытого конкурса на выполнение проектно-изыскательских работ по объекту опубликовано 29 февраля 2016 г. Дата рассмотрения и оценки заявок на участие в конкурсе 30.03.2016г.  НМЦК - 3138,49312 т.р. Ориентировочный срок заключения контракта - май 2016 г.
Конкурс отменен, на основании письма КУИ № 30-01-08-744/16-0-0 от 16.03.2016 (нежилые помещения планируют передать в долгосрочную аренду, для предоставления образовательных услуг для детей младшего и среднего возраста).
Средства в размере 3 142,430 тыс.руб. предлагаются к перераспределению  
на заседание Думы города в июне 2016 года.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</si>
  <si>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Постановлением Администрации города Сургута от утвержден проект планировки и проект межевания территории микрорайона № 32 Определены границы земельного участка территориальной зоны. Подготовлена схема на кадастровом плане территории.
Земельный участок расположен в территорииальной зоне ДОУ «Зона дошкольных и общеобразовательных учреждений».
Распоряжением № 2452  от 13.10.2015 утверждена схема на кадастровом плане территории. Земельныйучасток поставлен на государственный кадастровый учет 
№ 86:10:0101251:4340. Утвержден градостроительный план земельного участка Администрацией города Сургута (Постановление от 21.12.2015 № 8906).Изменен вид разрешенного использования земельного участка.
По итогам согласования закупки получены замечания от ДФ в части объема финансирования на 2017 год. Размещение извещения о проведении открытого конкурса на выполнение проектно-изыскательских работ - июль 2016.  НМЦК- 17834,61244 тыс. рублей. Лимит финансирования на 2016 год 1374,186 тыс.рублей. Ориентировочный срок заключения контракта - сентябрь 2016 . Потребность на 2017 год - 16460,42644 тыс.рублей. В марте произведен авансовый платеж в размере 51,81343 тыс.рублей за подключение  объекта к эл.сетям.
50,0 тыс.рублей. средства для заключения контракта по проведению проверки сметной стоимости.
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</si>
  <si>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
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Земельный участок расположен в территорииальной зоне ДОУ «Зона дошкольныхи общеобразовательных учреждений» Распоряжением Администрации города от 11.09.2015 № 2222 утверждена схема земельного участка на кадастровом плане территории. ЗУ в микрорайоне 33 поставлен на государственный кадастровый учет № 86:10:0101240:345. Изменен вид разрешенного использования земельного участка.
В настоящее время МКУ "УКС" г. Сургута проводится сбор исходно-разрешительной документации в целях проектирования данного объекта.
Согласно утвержденного плана-графика размещение извещения о проведении открытого конкурса на выполнение проектно-изыскательских работ - июль 2016. Ориентировочный срок заключения контракта - сентябрь 2016. НМЦК-23305,13 тыс. рублей. Лимит 2016 года - 1426,0 тыс.рублей. Потребность на 2017 год - 21879,13 тыс. рублей.
50,0 тыс.руб. средства для заключения контракта по проведению проверки сметной стоимости.
</t>
  </si>
  <si>
    <t>Клубно-спортивный блок МБОУ СОШ №38, пр. Пролетарский, 14А города Сургута. Реконструкция</t>
  </si>
  <si>
    <t>200 уч; 150 посадочных мест</t>
  </si>
  <si>
    <t>2016-2017 (ПИР), 2017-2018 (СМР)</t>
  </si>
  <si>
    <t>Приобретение объекта реализуется в рамках муниципальной программы "Развитие образования города Сургута на 2014-2030 годы" 
Согласно утвержденного плана-графика размещение извещения о проведении открытого конкурса на выполнение проектно-изыскательских работ - июнь 2016. Ориентировочный срок заключения контракта - сентябрь 2016. 
НМЦК-13 978,05197 тыс. рублей. 
Потребность на 2017 год - 12 167,39697 тыс. рублей.
Средства в размере 56,0 тыс.руб.  для оплаты за проверку сметной документации (МК № 04П/2016 от 12.05.2016). Работы выполнены и будут оплачены в июне.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</si>
  <si>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
В связи с нерешенным вопросом о земельном участке (площадь выделенного земельного участка не позволяет разместить школу вместимостью 300 учащихся), кроме того, учитывая сезонность выполнения инженерно-изыскательских работ (проведение работ в зимний период не возможно) - освоение лимитов 2016 года 
не представляется возможным. Средства в размере 6 029,666 тыс.руб.предлагаются  к снятию на заседание Думы города в июне 2016 года..
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</si>
  <si>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№ 2-1-1-0162-14.  Подключение объекта от внутриквартальных инженерных сетей, строительство которых  ведется застройщиком 
ООО "Сибпромстрой".  
Получены ТУ: представлены точки подключения к инженерным сетям, выданы все  тех.условия  на проектирование.                                                                                            
Земельный участок: договор аренды от 23.07.12 № 568, со сроком действия 
до 22.02.2017. Изменения по назначению земельного участка внесены. Кадастровый номер  № 86:10:0101131:41 площадь Sзем.участка=11049 м2.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Р</t>
    </r>
    <r>
      <rPr>
        <b/>
        <i/>
        <sz val="8"/>
        <color theme="1"/>
        <rFont val="Times New Roman"/>
        <family val="1"/>
        <charset val="204"/>
      </rPr>
      <t>азрешение на строительство №ru 86310000-37  от 08.04.2015 до 10.05.17.</t>
    </r>
    <r>
      <rPr>
        <sz val="8"/>
        <color theme="1"/>
        <rFont val="Times New Roman"/>
        <family val="1"/>
        <charset val="204"/>
      </rPr>
      <t xml:space="preserve"> 
СМР: Вырубка стройплощадки на 100 %, подготовительные работы,разбивка котлована. Прокладка электрокабеля. Строительство ограждения и подъездной дороги.
Общий процент готовности- 1%.
Направлено в ГАСН извещение о начале строительства от 17.04.15г.
Ориентировочная дата окончания строительства - май 2017.   
Работы не ведутся в связи с финансовыми затруднениями.                                                                                                                                                                                                                        </t>
    </r>
  </si>
  <si>
    <t>Билдинг-сад в микрорайоне 41</t>
  </si>
  <si>
    <t xml:space="preserve">2018 (СМР)
2025 (выкуп) </t>
  </si>
  <si>
    <t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
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2016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(S зем.уч.- 11600 кв.м). со сроком действия до 01.09.2016  (S зем.уч.- 11600 кв.м). Обременения с земельного участка сняты. В случае одобрения  финансирования объекта банком, строительство объекта возможно начать в 2016 году.</t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</si>
  <si>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
в 2014-2030 годах". 
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2014-2030 годы"
Заключен МК №03/2015 г. от 19.05.2015 с единственным исполнителем  - 
ООО "СК "СОК"  (по решению КСП от 15.05.2015 г. №01-27-629/15).  Стоимость по МК- 423 126,00308 тысяч  рублей.                                                              Инженерное обеспечение мкр. 20 "А" 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color theme="1"/>
        <rFont val="Times New Roman"/>
        <family val="1"/>
        <charset val="204"/>
      </rPr>
      <t xml:space="preserve">                                 
Готовность объекта 34,4 %. 
Работы в марте 2016 года приняты на сумму 16104,67540 тыс.рублей.
Работы выполняются с отставанием от графика, т.к. в апреле 2016 года работы были приостановлены, в связи с тем, что на территории строительства организована несанкционированная автостоянка ( имущество принадлежит 3 лицам). ООО "Тюменьэнерго" не предоставил своевременно  земельный участок для выполнения работ по прокладке и выносу инженерных сетей. Земельный участок предоставлен, работы возобновлены.
Ориентировочная дата ввода объекта в эксплуатацию октябрь 2016 года.
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</si>
  <si>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годах".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2014-2030 годы"                                                                                                                                                                                               
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тыс.руб.). Работы выполнены и оплачены.
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
и автотранспортных средств, на перевозку грузов для строительства (утв. приказом Министерства строительства и ЖКХ РФ от 30.01.2014 № 31/пр) необходима корректировка проектно-сметной документации.  В рамках заключенного  МК №02/П-2015 от 10.07.2015 с ОАО ИЦ "Сургутстройцена" выполнена корректировка проектно - сметной документации  (87,77750 тыс. рублей).                                                                                                                                                                          
Инженерное обеспечение мкр. 43, 48.</t>
  </si>
  <si>
    <t xml:space="preserve">сети дренажа, км.- 0,51                                     сети водоснабжения, км.- 0,90 сети газоснабжения, км. -0,45                          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</si>
  <si>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
и строительство объектов инженерной инфраструктуры на территории города Сургута в 2014-2030 годах".
Проектно-изыскательские работы выполнялись в соответствии с заключенным 
МК с ООО "Региональный центр ценообразования, экспертизы и аудита 
в строительстве и ЖКХ" договор №11/П-2013 от 03.07.2013. Работы выполнены.                                                                                                                                                                                                                                                                                            
Объект строительством не начат. Средства в размере 163,33333 тыс. рублей необходимы  для проведения конкурса на выполнение корректировки сметной документации (учитывая сроки предоставления заявки на размещение закупки в электронном виде (п.3.3 Постановления Администрации города № 1131 от 19.02.2014) - проведение открытого конкурса на выполнение корректировки сметной документации по объекту в 2015 году не представлялось возможным). 
Средства в размере 589,09140 тыс. рублей необходимы для заключения договора на проведение государственной экспертизы проектной документации и результатов инженерных изысканий по объекту (предоплата 100%)
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</si>
  <si>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09.01.2014. Сумма 
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
Сторонами подписано Соглашении о расторжении контракта от 26.06.2015.
30.11.2015  заключен договор № 27/10/15. Госэкспертиза  выполнена 
в феврале 2016 года. Получено отрицательное заключение экспертизы 
№ 86-1-3-3-0035-16 от 15.02.2016 , так как проектная документация 
не соответствует требованиям технических регламентов, требованиям 
к содержанию разделов проектной документации и результатам инженерных изысканий.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</si>
  <si>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     
1. В рамках МК № 02/П-2014 от 09.01.2014 с ООО Севердорпроект" госэкспертизы проектно-сметной документации не проведена , в связи 
с отсутствием утвержденной в установленном порядке документации 
по планировке территории и проекта межевания посёлка Лунный.  
Срок действия контракта - 30.06.2015г.   сторонами подписано Соглашении 
о расторжении контракта от 26.06.2015г.
2. Учитывая процедуру размещения закупки у единственного Исполнителя договор № 06/12/15 от 04.12.2015 г. на проведение государственной экспертизы проектной документации и результатов инженерных изысканий по объекту  в 2015 году не заключен. 
Средства в размере 698 003,04 рублей необходимы для внесения платы 
по договору (предоплата 100%).
Проект межевания территории утвержден Постановлением Администрации города 
№ 10085 от 29.12.2012 года.
</t>
  </si>
  <si>
    <t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                                                                                                        Проектно-изыскательские работы выполнялись в соответствии с заключенным МК 
с ООО "Юградорпроект", договор №10/П-2013 от 01.07.2013г. Сумма по контракту 6714,2 тыс. руб. (Сумма выполненных в 2013 году работ - 3357,1 тыс.руб.)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строительства. Строительство планируется с привлечением средств бюджета автономного округа.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</si>
  <si>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
и ГРЭС-2 </t>
  </si>
  <si>
    <t>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Дата рассмотрения оценки заявок на участие в конкурсе - 28.08.2015г. Победителем конкурса признан участник АКЦИОНЕРНОЕ ОБЩЕСТВО «АВТОДОРСТРОЙ»    (протокол №ОК1055(2) от 28.08.2015г, сумма 586 738,64056   тыс. рублей).   Начальная (максимальная) цена контракта - 589 678,69939 тыс. руб.  Заключен МК 31/2015 от 14 09.2015 года.
Экономия по итогам конкурса 2 940,05883 тыс. рублей.
В отчетном периоде выполнялись работы по восстановлению и закреплению трассы, устройству земляного полотна. Готовность объекта - 42,1 %. Ориентировочный ввод объекта в эксплуатацию - декабрь 2016 года.
Расходы за подключение объекта к электрическим сетям будут осуществляться 
в процессе строительства объекта.
Подрядчик АО "Автодорстрой" не приступил к выполнению плановых работ по строительству, в связи с тем, что с 19.04.2016 сотрудниками полиции г.Сургута перекрыт доступ на строящийся объект с формулировкой "все работы связанные с перемещением сыпучих материалов запрещены". 
Средства в размере 76 891,1  тыс.руб., необходимые для исполнения обязательств по контракту, включены в АИП на основании постановления Правительства ХМАО-Югры № 132-п от 29.04.2016 года.</t>
  </si>
  <si>
    <t>Госэкспертиза выполнена в феврале 2016 года..  Получено отрицательное заключение экспертизы № 86-1-3-2-0033-16 от 15.02.2016 года,   так как проектная документация не соответствует требованиям технических регламентов, требованиям к содержанию разделов проектной документации 
и результатам инженерных изысканий.
Замечания к проектной документации, указанные в отрицательном заключении экспертизы от 15.02.2016 № 86-1-3-2-0033-16 устранены в полном объеме. Средства в размере 90 092,65 рублей (согласно постановления Правительства РФ от 05.03.2007 № 145 размер платы - 30 % от стоимости проведения первичной гос. экспертизы: 300 308,82*30% = 90 092,65 руб.) предложены на заседание Думы города в июне для заключения договора с единственным исполнителем на проведение повторной государственной экспертизы проектной документации по объекту.</t>
  </si>
  <si>
    <t xml:space="preserve"> протяженность введенных в эксплуатацию внутриквартальных проездов, м.- 400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</si>
  <si>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Средства в размере 47 595,163 тыс.рублей  предложены 
к нерераспределению на заседание Думы города в июне 2016 года.
</t>
  </si>
  <si>
    <t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Средства в размере 7642,853 тыс.рублей  предложены  к перераспределению на заседание Думы города в июне 2016 года.</t>
  </si>
  <si>
    <t xml:space="preserve">Проектирование и строительство  внутриквартальных проездов реализуется 
в рамках муниципальной программы  "Развитие транспортной системы города Сургута на 2014-2030 годы"  
ООО "Сибпромстрой-Югория" выполнены проектные работы по благоустройству проезда и получено разрешение на производство работ.
Строительно-монтажные работы по благоустройству внутриквартального проезда  ООО  "Сибпромстрой-Югория" планирует выполнить в 2016 году.   
В связи с отсутствием нормативных документов в части оформления 
в собственность линейных объектов и продажи в муниципальную собственность подобных объектов, осуществление выкупа объекта в 2016 году 
не предоставляется возможным.
В соответствии с решением Думы города от 26.04.2016 г. № 865-VДГ средства 
в размере 1713,0 тыс. рублей перераспределены.
Средства в размере 37 512,880  тыс.рублей  предложены к снятию 
на заседание Думы города в июне 2016 года.
</t>
  </si>
  <si>
    <t xml:space="preserve">Капитальный ремонт реализуется в рамках муниципальной прогрмыы "Доступная среда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выполненыв рамках заключенного 
с МК  с  ООО "ПромНефтеСтрой" №12/П-2014 от 11.08.2014 на сумму 373,340 тысяч рублей. Срок выполнения работ - 11 месяцев. Работы в сентябре 2015 года выполнены и оплачены.
Получено заключение государственной  экспертизы ООО ИЦ «СургутСтройцена» от 16.09.2015 № 240 о сметной стоимости строительства.
</t>
  </si>
  <si>
    <t xml:space="preserve">Капитальный ремонт реализуется в рамках муниципальной прогрмыы "Доступная среда  г. Сургута на 2014-2030 годы" (с целью приведения 
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
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
Работы выполнены и оплачены в декабре 2015г.   </t>
  </si>
  <si>
    <t>Капитальный ремонт реализуется в рамках муниципальной прогрмыы "Доступная среда  г. Сургута на 2014-2030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
Заключен МК 02П/2016 от 18.04.2016 г. с  ООО "Стройуслуга"с ценой контаркта  1052,87286 тыс.рублей. 
Средства в размере 10,0 тыс.руб. необходимы на проведение проверки сметной документации. Экономия, сложившаяся по результатам проведенной закупки  
в размере  119,19315 тыс.рублей будут предложена к снятию на заседание Думы города в сентябре 2016 года.</t>
  </si>
  <si>
    <t>Капитальный ремонт реализуется в рамках муниципальной прогрмыы "Доступная среда  г. Сургута на 2014-2030 годы" (с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 соответствии с заключенным муниципальным контрактом с ООО "ПромНефтеСтрой" №10/П-2014 от 11.08.2014 выполнены и оплачены.    
1. Срок размещения извещения на проведение аукциона на выполнение работ по капитальному ремонту объекта апрель, НМЦК - 16280,50438тыс.рублей, закупка отменена в связи с необходимостью внесения изменений в аукционную документацию, повторное размещения  извещения о проведении аукциона в электронной форме на выполнение капитального ремонта объекта опубликовано 13.05.2016 начало торгов 14.06.2016. Ориентировочный срок заклюсения контракта - июль 2016 года.
2.  Заключены 2 муниципальных контракта (на поставку мебели, на поставку аудиторной доски) на сумму 61,944 тыс.рублей. 
3. Извещение о проведении 1 -го аукциона (на поставку стола), НМЦК-2880,08980 тыс.рублей планируется к размещению в июне.
4. Средства в размере 97 000,00 рублей - для заключения договора на проверку сметной документации. Остаток средств в размере 12,965 тыс.рублей предложен 
к снятию на заседании Думы города в июне 2016 года.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</si>
  <si>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к требованиям доступной среды).
Проектно-изыскательские работы по МК №09/П-2014 от 11.08.2014  выполнены и оплачены.                                                                                                                                                                                                                                                                                                                                                 Срок размещение извещения о проведении аукциона в электронной форме на выполнение капитального ремонта объекта - 31.03.2016, НМЦК - 14592,93305 тыс. рублей, закупка отменена, в связи с необходмостью внесения изменений 
в аукционную документацию. Извещение о проведении аукциона в электронной форме на выполнение капитального ремонта объекта  размещено повторно - 13.05.2016, начало торгов 20.06.2016. Ориентировочный срок заключения контракта июль 2016 года.
Средства в размере 97,0 тыс.рублей - на проведение проверки сметной документации.Остаток средств в размере 238,570 тыс.рублей предложены к снятию на заседании Думы города в июне 2016 года.
</t>
  </si>
  <si>
    <t>Капитальный ремонт реализуется в рамках муниципальной прогрмыы "Доступная среда  г. Сургута на 2014-2030 годы" (с целью приведения их
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выполнялись в соответствии с заключенным МК на выполнение работ 
по капитальному ремонту объекта с ООО "ЮграСтройиндустрия" от 05.09.2014 №14/2014.  Срок выполнения работ - 15.08.2015 года.
В связи с отставанием от графика производства работ  муниципальный контракт  28.09.2015 года расторгнут в одностороннем отказе заказчика. 
 В декабре заключен договор № 09/П-2015 на проверку сметной документации по объекту на сумму 44,27978 тыс. руб. Работы выполнены и оплачены.</t>
  </si>
  <si>
    <t>ООО "Стройуслуга" (ПИР)</t>
  </si>
  <si>
    <t>Капитальный ремонт реализуется в рамках муниципальной программы "Доступная среда  г. Сургута на 2014-2030 годы" (с целью приведения их к требованиям доступной среды).
Заключен МК № 07П/2016 от 19.05.2016 с ООО "Стройуслуга" на выполнение проектно-изыскательских работ (988,07892 тыс.рублей). Лимит финансирования 
на 2016 год 549,969 тыс.рублей. Потребность на 2017 год - 438,10992 тыс.рублей.
Средства в размере 10,0 тыс.рублей, необходимые на проведение проверки сметной документации, предложены к включению в бюджетную смету  на заседание Думы города в июне 2016 года.</t>
  </si>
  <si>
    <t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03П/2016 от 18.04.2016  на выполнение ПИР 
с ООО "Стройуслуга", цена контракта 807,74661 тыс.рублей. 
Средства в размере 10,0 тыс.рублей необходимы для оплаты проверки сметной документации.  Экономия, сложившаяся по результатам проведенной закупки 
в размере 91,443 тыс.рублей будет предложена к снятию на заседание Думы города
в сентябре 2016 года.</t>
  </si>
  <si>
    <t xml:space="preserve">Капитальный ремонт реализуется в рамках муниципальной прогрмыы "Доступная среда  г. Сургута на 2014-2030 годы" (с целью приведения их 
к требованиям доступной среды).
Заключен МК № 08П/2016 с ООО "Стройуслуга" на выполнение проектно-изыскательских работ (990,72975 тыс.рублей).  Лимит финансирования на 2016 год -551,444 тыс.рублей. Потребность на 2017 год - 439,28575 тыс. рублей. 
</t>
  </si>
  <si>
    <t>Извещение на проведение аукциона на выполнение работ по капитальному ремонту  объекта опубликовано - 31.08.2015 г. Дата проведения аукциона 14.09.2015 г. НМЦК - 2 777,61057 тыс. руб.  Аукцион не состоялся, т.к. не подано ни одной заявки (Протокол№ ЭА-1226 (1) от 11.09.2015г.)
Заключен договор на проверку проектно-сметной документации №07/П-2015 
от 28.10.2015 на сумму 12,65461 тыс.рублей. Работы выполнены и оплачены 
в декабре 2015 года.
В бюджете на 2016 год  предусмотрены средства на выполнение работ 
по обследованию нежилых помещений, а так же средства на выполнение ПИР . Заключен МК № 05П/2016 от 29.04.2016 на выполнение работ по обследованию нежилых помещений с  ООО "СтройКом", цена контракта 200,0 тыс.рублей. Срок выполнения работ -  по 20 июня 2016 года.
Экономия по итогам заключения контракта на обследование с единственным исполнителем  в размере 53,02092 тыс.рублей будут предложены к снятию на заседание Думы города в сентябре 2016 года.
Размещение извещения  на выполнение проектно-изыскательских работ - июль 2016. (НМЦК  - 827,64396  тыс.рублей). В 2016 году планируется выполнить изыскания на сумму 271,41624 тыс. рублей. Остаток средств в размере 321,45276 тыс. рублей будет предложен к снятию на заседание Думы города в сентябре.
Заключен МК № 04П/2016 от 12.05.2016 на проверку сметной документации на обследование и ПИР (25,0 тыс.рублей). Работы выполнены, будут оплачены в июне.</t>
  </si>
  <si>
    <t>2015 (снос)</t>
  </si>
  <si>
    <t>Извещение на проведение аукциона по сносу нежилого здания, расположеного по адресу: город Сургут, поселок Юность, улица Саянская, дом 6б опубликовано - 29.10.2015. Дата проведения аукциона - 16.11.2015. НМЦК - 470,72088 тыс.рублей. 
На основании протокола подведения итогов электронного аукциона № ЭА-1583 (2) от 18.11.2015  победителем признан ООО "Сантехремстрой" с ценой контракта 245,86720 тыс. рублей. Заключен контракт № 106/2015 от 02.12.2015. Срок выполнения работ по 20.12.2015. Работы выполнены и оплачены.</t>
  </si>
  <si>
    <t xml:space="preserve">Публикация извещения о проведении электронного аукциона на выполнение работ по сносу здания, расположенного по адресу: Ханты-Мансийский округ, город Сургут, улица 60 лет Октября, 16 
Заключен МК № 04/2016 от 11.04.2016 на сумму 245,10162 тыс.рублей с ИП Нестеренко Дмитрий Валерьевич, срок выполнения работ 15.05.2016. Работы выполнены и оплачены в мае. Экономия средств  от плана по итогам формирования НМЦК в размере 1,90994 тыс. рублей  будет предложена к перераспределению 
на заседание Думы в сентябре.
</t>
  </si>
  <si>
    <t xml:space="preserve">Заключен МК № 01П/2016 от 13.04.2016 на выполнение ПИР с  ООО "АТ", цена контракта - 2000,0 тыс.рублей. Срок выполнения работ по 30.11.2016.
</t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</si>
  <si>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№02 от 23.01.13 до 22.12.15г.</t>
    </r>
    <r>
      <rPr>
        <sz val="8"/>
        <color theme="1"/>
        <rFont val="Times New Roman"/>
        <family val="1"/>
        <charset val="204"/>
      </rPr>
      <t xml:space="preserve">  </t>
    </r>
    <r>
      <rPr>
        <b/>
        <i/>
        <sz val="8"/>
        <color theme="1"/>
        <rFont val="Times New Roman"/>
        <family val="1"/>
        <charset val="204"/>
      </rPr>
      <t xml:space="preserve"> 
Продлено до 30 июня 2016 года.</t>
    </r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</si>
  <si>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№70 от 20.06.1</t>
    </r>
    <r>
      <rPr>
        <b/>
        <i/>
        <sz val="8"/>
        <rFont val="Times New Roman"/>
        <family val="1"/>
        <charset val="204"/>
      </rPr>
      <t xml:space="preserve">2 до 18.04.14г.    </t>
    </r>
    <r>
      <rPr>
        <sz val="8"/>
        <color rgb="FFFF0000"/>
        <rFont val="Times New Roman"/>
        <family val="1"/>
        <charset val="204"/>
      </rPr>
      <t xml:space="preserve">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</si>
  <si>
    <r>
      <t xml:space="preserve">Разрешение на строительство №50 от18.04.14 до </t>
    </r>
    <r>
      <rPr>
        <b/>
        <i/>
        <sz val="8"/>
        <rFont val="Times New Roman"/>
        <family val="1"/>
        <charset val="204"/>
      </rPr>
      <t xml:space="preserve">29.01.2016.   </t>
    </r>
    <r>
      <rPr>
        <b/>
        <i/>
        <sz val="8"/>
        <color rgb="FFFF0000"/>
        <rFont val="Times New Roman"/>
        <family val="1"/>
        <charset val="204"/>
      </rPr>
      <t xml:space="preserve">
</t>
    </r>
    <r>
      <rPr>
        <b/>
        <i/>
        <sz val="8"/>
        <rFont val="Times New Roman"/>
        <family val="1"/>
        <charset val="204"/>
      </rPr>
      <t>Разрешение на ввод объекта в эксплуатацию № 86-ru 86310000-88 
от 18.11.2015 года.</t>
    </r>
  </si>
  <si>
    <r>
      <t>Разрешение на строительство №87 от 03.06.14 д</t>
    </r>
    <r>
      <rPr>
        <b/>
        <i/>
        <sz val="8"/>
        <rFont val="Times New Roman"/>
        <family val="1"/>
        <charset val="204"/>
      </rPr>
      <t xml:space="preserve">о 05.02.16г.   </t>
    </r>
  </si>
  <si>
    <r>
      <t>Разрешение на строительство №110 от 18.07.14 до 02.08.2017 года.</t>
    </r>
    <r>
      <rPr>
        <b/>
        <i/>
        <sz val="8"/>
        <color theme="1"/>
        <rFont val="Times New Roman"/>
        <family val="1"/>
        <charset val="204"/>
      </rPr>
      <t xml:space="preserve">  </t>
    </r>
  </si>
  <si>
    <t>Разрешение на строительство №77 от 27.05.13 до 28.02.2016 года.   
Разрешение на ввод объекта в эксплуатацию № 86-ru 86310000-54 от 07.08.2015 года.</t>
  </si>
  <si>
    <t xml:space="preserve">Разрешение на строительство №160 от 06.09.13 до 28.02.2016 года.  </t>
  </si>
  <si>
    <t xml:space="preserve">Разрешение на строительство №164 от 17.12.10 до 07.01.2016 года.   </t>
  </si>
  <si>
    <t xml:space="preserve">Разрешение на строительство №201 от 22.11.13 до 21.02.2018 года.   </t>
  </si>
  <si>
    <r>
      <t xml:space="preserve">Строительство приостановлено
</t>
    </r>
    <r>
      <rPr>
        <b/>
        <i/>
        <sz val="8"/>
        <rFont val="Times New Roman"/>
        <family val="1"/>
        <charset val="204"/>
      </rPr>
      <t>Разрешение на строительство №  ru86310000-100 от 02.07.2008 до 02.06.2010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</si>
  <si>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ru86310000-153 от 26.10.2012 до 26.06.2014, продлено до 17.05.2017 года.</t>
    </r>
  </si>
  <si>
    <r>
      <t xml:space="preserve">Строительство  осуществляется  
</t>
    </r>
    <r>
      <rPr>
        <b/>
        <i/>
        <sz val="8"/>
        <rFont val="Times New Roman"/>
        <family val="1"/>
        <charset val="204"/>
      </rPr>
      <t>Разрешение на строительство № ru86310000-197 продлено до 30.04.2016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</si>
  <si>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ru86310000-234 от 24.12.2013  до 29.04.2017</t>
    </r>
  </si>
  <si>
    <t xml:space="preserve">Проектирование и строительство реализуется в рамках муниципальной программы "Молодёжная политика Сургута на 2014 - 2030 годы" 
НМЦК-7 565 047,70 рублей.  По итогам открытого конкурса победителем признан  участник ООО "Стройуслуга" МК  №04П-2015 от 12.10.2015 (протокол № ОК-1183(2) от 23.09.2015. 
Работы выполнены и оплачены в декабре.
Заключен  договор №07/П - 2015 от 28.10.2015  на проверку сметной документации на сумму 52,500 тыс. рублей. Работы выполнены и оплачены в декабре. 
Ведутся работы по выполнению комплексных инженерных изысканий по внеплощадочные сети связи, электроснабжения и временную подъездную дорогую
Окончание проектно-изыскательских работ планируется в 2016 году.
Администрацией города разработана концепция генплана на весь объект. Планировочной организацией территории определены места для размещения всех сооружений 1 и 2 этапа строительства. Генплан направлен на согласования 
в заинтересованные организации.
Проводятся работы по оценке рыночной стоимости изымаемого земельного участка 
с объектом недвижимости (склад) и имущества предоставляемого взамен изымаемого (земельный участок и объект недвижимости). Решается вопрос о совершении мероприятий по отчуждению муниципального имущества объекта недвижимости.
</t>
  </si>
  <si>
    <t xml:space="preserve">Проектирование и строительство систем инженерной инфраструктуры реализуется 
в рамках муниципальной программы "Проектирование и строительство объектов инженерной инфраструктуры на территории города Сургута в 2014-2030 годах".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 Выполнены: подготовительные работы, выторфовка, вертикальная планировка (земляные работы). 
Заключенный МК №01/П-2015 от 19.05.2015 с ООО "Стройуслуга" 
на корректировку проектной документации (включены дополнительные работы 
по водопонижению) выполнен в полном объеме.
Заключенный МК №07/П-2015 от 28.10.2015 на сумму 26,54463 тыс. рублей 
на проверку сметной документации выполнен в полном объеме.
Согласно утвержденного плана-графика размещение извещения о проведении аукциона на строительство  - июнь 2016. Ориентировочный срок заключения контракта июль 2016 . НМЦК - 119840,056  тыс. рублей. Лимит средств на 2016 год - 21028,77923 тыс.рублей.
Необходимо оформление распоряжения о долгосрочном контракте. Потребность 
на 2017 год  - 98811,27677 тыс. рублей.
Средства в размере 9,34277 тыс.рублей  для внесения платы за подключение объекта к эл.сетям.
                              </t>
  </si>
  <si>
    <t>«Жилой дом № 2 
со встроенными помещениями общественного назначения в 44 мкр. 
г. Сургут 
1 этап - секции 2.1,2.2,2.3,2.4
2 этап - секции 1,2,3,4</t>
  </si>
  <si>
    <t xml:space="preserve">«Жилой дом № 3 
со встроенными помещениями общественного назначения в 44 мкр. 
г. Сургут»
</t>
  </si>
  <si>
    <t>Разрешение на строительство №ru86310000-45 от 26.05.2016 до 19.02.2017 года.</t>
  </si>
  <si>
    <t>Разрешение на строительство №ru86310000-46 от 26.05.2016 до 26.10.2017 года.</t>
  </si>
  <si>
    <t xml:space="preserve">«Жилой дом № 4 
со встроенными помещениями общественного назначения 
в микрорайоне 44 г. Сургут»
</t>
  </si>
  <si>
    <t>Разрешение на строительство №ru86310000-47 от 26.05.2016 до 23.11.2016 года.</t>
  </si>
  <si>
    <t>ООО "Бетолит"</t>
  </si>
  <si>
    <t>Жилой дом № 9 в микрораойне 31 Б г. Сургут</t>
  </si>
  <si>
    <t>Разрешение на строительство №ru86310000-38 от 29.04.2016 до 07.08.2017 года.</t>
  </si>
  <si>
    <r>
      <t xml:space="preserve">Застройка микрорайона 
№ 41 в западном жилом районе. </t>
    </r>
    <r>
      <rPr>
        <u/>
        <sz val="9"/>
        <rFont val="Times New Roman"/>
        <family val="1"/>
        <charset val="204"/>
      </rPr>
      <t xml:space="preserve">3 этап строительства. </t>
    </r>
    <r>
      <rPr>
        <sz val="9"/>
        <rFont val="Times New Roman"/>
        <family val="1"/>
        <charset val="204"/>
      </rPr>
      <t>Многоэтажный 9-12 этажный</t>
    </r>
    <r>
      <rPr>
        <b/>
        <sz val="9"/>
        <rFont val="Times New Roman"/>
        <family val="1"/>
        <charset val="204"/>
      </rPr>
      <t xml:space="preserve"> жилой дом №19</t>
    </r>
    <r>
      <rPr>
        <sz val="9"/>
        <rFont val="Times New Roman"/>
        <family val="1"/>
        <charset val="204"/>
      </rPr>
      <t xml:space="preserve"> со встроено-пристроенными помещениями на 1-ом и цокольном этажах                                                                                  3п.к (блоки 7-8 )</t>
    </r>
  </si>
  <si>
    <t>Многоэтажный жилой дом 
№ 4.7 в мкр.1  г. Сургута с подземным паркингом 11.1.  
1 этап - Многоэтажный жилдой дом №4.7 (5 секций)</t>
  </si>
  <si>
    <t>Жилой комплекс
 в микрорайоне ПИКС станции Сургут. 9этажный жилой дом № 5</t>
  </si>
  <si>
    <t>Жилой дом № 3 
со встроенными помещениями и подземной автостоянкой</t>
  </si>
  <si>
    <t>Жилой дом № 4</t>
  </si>
  <si>
    <t>Жилой дом № 5</t>
  </si>
  <si>
    <r>
      <t xml:space="preserve">Жилой комплекс № 304 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
1 этап-блок А</t>
    </r>
  </si>
  <si>
    <r>
      <t xml:space="preserve">Жилой комплекс № 304
в микрорайоне №24 г. Сургута. </t>
    </r>
    <r>
      <rPr>
        <b/>
        <sz val="9"/>
        <rFont val="Times New Roman"/>
        <family val="1"/>
        <charset val="204"/>
      </rPr>
      <t>Девятиэтажный жилой дом №304.3.              
2 этап - блок Б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</si>
  <si>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 1</t>
    </r>
    <r>
      <rPr>
        <sz val="9"/>
        <rFont val="Times New Roman"/>
        <family val="1"/>
        <charset val="204"/>
      </rPr>
      <t xml:space="preserve"> в мкр.45 г. Сургут</t>
    </r>
  </si>
  <si>
    <r>
      <t xml:space="preserve">Многоквартирный </t>
    </r>
    <r>
      <rPr>
        <b/>
        <sz val="9"/>
        <rFont val="Times New Roman"/>
        <family val="1"/>
        <charset val="204"/>
      </rPr>
      <t>жилой дом № 2</t>
    </r>
  </si>
  <si>
    <t>Жилой дом № 6 в 30 микрорайоне.
3 этап строительства</t>
  </si>
  <si>
    <t>Жилой дом № 6 
в 30 микрорайоне 2 этап строительства</t>
  </si>
  <si>
    <t>Многоквартирный жилой дом № 3</t>
  </si>
  <si>
    <t>Ж\д № 3                                          со встроенными помещениями и  гостиницей   на 154 места</t>
  </si>
  <si>
    <t>ООО "ЖК Быстринка"</t>
  </si>
  <si>
    <t>Жилой комплекс из 3-х этажных жилых домов 
и автостоянки</t>
  </si>
  <si>
    <t>Разрешение на строительство №ru86310000-93 от  30.07.2015 до 30.04.2017 года.</t>
  </si>
  <si>
    <t>Многоэтажный жилой дом № 1 со встроенно-пристроенными помещениями офисного назначения и пристроенной стоянкой автотранспорта закрытого типа в 30 А микрорайоне г. Сургута. 3 этап. Пристроенная стоянка автотранспорта закрытого типа</t>
  </si>
  <si>
    <t>Разрешение на строительство №ru86310000-47 от  10.04.2013 продлено 
до 20.07.2016 года.</t>
  </si>
  <si>
    <t>Детский сад в микрорайоне 20А г.Сургута (№ 46 «Ягодка»)</t>
  </si>
  <si>
    <t>2016-2018 (СМР) 2018-2020 (выкуп)</t>
  </si>
  <si>
    <t>ООО "Юграпромстрой"</t>
  </si>
  <si>
    <t>Многоэтажный жилой дом № 6 - 3 этап строительства</t>
  </si>
  <si>
    <t>Жилой дом № 2 (секции 2.6, 2.7, 2.8, 2.9)  -1 этап.</t>
  </si>
  <si>
    <r>
      <t xml:space="preserve">Положительное заключение негосударственной экспертизы № 2-1-1-0358-13 от 06.03.2014.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№ru86310000-116  от 01.08.2014. </t>
    </r>
    <r>
      <rPr>
        <sz val="8"/>
        <color theme="1"/>
        <rFont val="Times New Roman"/>
        <family val="1"/>
        <charset val="204"/>
      </rPr>
      <t xml:space="preserve">
СМР: Степень готовности: общая 10% (забивка свай 100%, фундаменты -17%)
Дата окончания строительства - март 2020 года.</t>
    </r>
  </si>
  <si>
    <t xml:space="preserve">Разрешение на строительство №ru86310000-187  от 01.04.2016 до 31.03.2018 года. </t>
  </si>
  <si>
    <t xml:space="preserve">Разрешение на строительство №ru86310000-10 от 16.07.2015 до 06.11.2016 года.  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</si>
  <si>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
на 2014-2030 годы"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№ru86310000-10 от 18.02.2015 до 21.10.2016 года.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окончанием срока действия МК №06/П-2014 от 23.06.2014 г. (30.06.2015г.) сторонами подписано Соглашение о расторжении МК 
от 29.06.2015.
В связи с увеличением стоимости работ по проведению государственной экспертизы проектной документации и результатов инженерных изысканий, 
а также учитывая процедуру размещения закупки у единственного исполнителя-заключение муниципального контракта № 0419Д-15/ОГЭ-4874 в 2015 году 
не предоставилось возможным. 
Средства в размере 635,79581 тыс.рублей необходимы  для внесения платы 
по договору (предоплата 100%).
</t>
    </r>
  </si>
  <si>
    <t>Магистральный водовод 
по ул. Мелик-Карамова, 
от ул. Югорской
до ул. Мелик-Карамова</t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</si>
  <si>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ru86310000-107 от 14.07.2014  
до 15.02.2017 года.</t>
    </r>
  </si>
  <si>
    <r>
      <t xml:space="preserve">Проектирование и строительство объектов реализуется в рамках муниципальной программы "Управление муниципальным имуществом и земельными рессурсами 
в г. Сургуте на 2014-2030 годы" 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№14 от 07.02.14 до 07.11.2016 года..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
Работы выполнялись в соответствии с заключенным муниципальным контрактом с  ООО СК "СОК"  № 1/2014 от 03.02.2014г , сумма по контракту - 517 700,0 тыс.рублей, сумма выполненных и оплаченных в 2014 году работ  - 416 568,41963 тыс.рублей. Процент готовности объекта - 100 %.  
Заключены 7 муниципальных контрактов для комплектации и ввода в эксплуатацию объекта (поставка медицинского оборудования, поставка столика стеклянного,поставка оргтехники, поставка медицинских приборов,поставка одеяла лечебного, поставка средств индивидуальной защиты) на сумму 8533,48148тыс.рублей. Экономия по итогам проведенных закупок в 2016 году -73,13742 тыс.рублей.   Средства окружного бюджета в размере 7578,93607 тыс.рублей - необходимы для формирования аукционной документации  с целью приобретения оборудования для комплектации объекта.
Объект не введен в эксплуатацию в установленный срок по причине того, что объект не укомплектован необходимым для ввода в эксплуатацию ренгенологическим оборудованием.
МКУ "УКС" подготовлена документация об аукционе в электронной форме на право заключения контракта на поставку ренгенологического оборудования с целью повторной публикации извещения о проведении электронного аукциона в июне 2016 года. Учитывая процедуру размещения муниципальных закупок ориентировочный срок заключения контракта - июль.
Исходя из вышеизложенного ориентировочный срок ввода объекта в эксплуатацию - август.
Возможен ввод объекта в эксплуатацию до  поставки вышеуказанного оборудования в случае выдачи досрочного заключения  Службой  Жилстройнадзора  
и строительного надзора ХМАО-Югры.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</si>
  <si>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ru86310000-145  от 23.09.2014  
до 01.10.2016, продлено до 31.05.2018 года.</t>
    </r>
  </si>
  <si>
    <t>Многоквартирный жилой дом №5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</si>
  <si>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ru86310000-120   от 07.08.2014 
до 09.05.2017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</si>
  <si>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ru86310000-121 от 07.08.2014 
до 09.02.2017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</si>
  <si>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  
до 03.03.2020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</si>
  <si>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ru86310000-116 от 01.08.2014 
до 03.03.2020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</si>
  <si>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ru86310000-109 от 15.07.2014   
до 20.05.2019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</si>
  <si>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 от 14.08.2014 
до 15.06.2016 года.</t>
    </r>
  </si>
  <si>
    <r>
      <t xml:space="preserve">Строительство осуществляется
</t>
    </r>
    <r>
      <rPr>
        <b/>
        <i/>
        <sz val="8"/>
        <rFont val="Times New Roman"/>
        <family val="1"/>
        <charset val="204"/>
      </rPr>
      <t>Разрешение на строительство № ru86310000-123 от 14.08.2014 
до 15.06.2016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</si>
  <si>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ru86310000-131  от 27.08.2014  
 до 27.08.2019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</si>
  <si>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 от 10.09.2014   
до 08.07.2017 года.</t>
    </r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</si>
  <si>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ru86310000-136 от 10.09.2014  
до 08.07.2017 года.</t>
    </r>
  </si>
  <si>
    <t>ЗАО "Салаир"</t>
  </si>
  <si>
    <r>
      <t xml:space="preserve">Строительство осуществляется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 ru86310000-90 от 13.07.2012 до 11.07.2017 года. </t>
    </r>
  </si>
  <si>
    <t xml:space="preserve">Многоэтажный жилой дом 
№ 23 со  встроенными помещениями обще назнач.   
1 этап </t>
  </si>
  <si>
    <t>Многоэтажный жилой дом 
№ 23 со  встроенными помещениями обще назнач. 
2 этап</t>
  </si>
  <si>
    <t>Многоэтажный жилой дом 
№ 23 со  встроенными помещениями обще назнач.
3 этап,  4 этап-подземная парковка</t>
  </si>
  <si>
    <r>
      <t xml:space="preserve">Строительтсов осуществляется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 ru86310000-177 от 04.10.2013
до 24.12.2016 года.</t>
    </r>
  </si>
  <si>
    <r>
      <t xml:space="preserve">Приобретение объекта реализуется в рамках муниципальной программы "Развитие образования города Сургута на 2014-2030 годы"                                                                                                                                                     
</t>
    </r>
    <r>
      <rPr>
        <b/>
        <i/>
        <sz val="8"/>
        <color theme="1"/>
        <rFont val="Times New Roman"/>
        <family val="1"/>
        <charset val="204"/>
      </rPr>
      <t xml:space="preserve"> Разрешение на строительство: от 29.04.2014 № ru86310000-60 до 30.10.2016 года.
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- 29.04.2014.
СМР:  Степень готовности: общая 96 %.  Наружные сети - 100%, земляные работы - 100%, свайное основание - 100%, ростверк - 100%, ФБС - 100%, коробка - 100%, внутренние системы отопления - 100%, внутренние системы водоснабжения-95%, монтаж оборудования бассейна - 85%, внутренние отделочные работы-80%)благоустройство-35%.
Ввод объекта в эксплуатацию переносится на конец II квартала 2016 года, 
в связи со сложным финансовым положением.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</si>
  <si>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2014-2030 годы"   
Работы выполняются в соответствии с заключенным муниципальным контрактом 
с ООО "Сибвитосервис" №18/2014 от 04.10.14 г.  Сумма по контракту - 
323 245,55685 рублей. Ориентировочный срок выполнения работ 15.06.2016.
</t>
    </r>
    <r>
      <rPr>
        <b/>
        <i/>
        <sz val="8"/>
        <color theme="1"/>
        <rFont val="Times New Roman"/>
        <family val="1"/>
        <charset val="204"/>
      </rPr>
      <t>Разрешение на строительство №114 от 30.07.2014 до 30.04.201616 продлено 
до 16.01.2017 года.</t>
    </r>
    <r>
      <rPr>
        <sz val="8"/>
        <color theme="1"/>
        <rFont val="Times New Roman"/>
        <family val="1"/>
        <charset val="204"/>
      </rPr>
      <t xml:space="preserve">
Готовность объекта - 85 %. 
Заключены 3 муниципальных контракта для комплектации и ввода в эксплуатацию объекта (поставка бытовой техники, поставка мебели, поставка сейфа) на сумму 466,92623 тыс.рублей;
Заключены 15 муниципальных контрактов для комплектации и ввода в эксплуатацию объекта(поставка бытовой техники, мебели,  сейфа,электроники,звукового оборудования,металлической мебели, компьютеров и оргтехники, демонстрационного оборудования,аудиторной доски,  хозяйственных изделий,  технологического оборудования,  инвентаря,мебели, технологического оборудования) на сумму 37226,49326 тыс.руб.;
Извещение о проведении 1-го аукциона (поставка технологического оборудования) на сумму 394,48333 тыс. руб. будет опубликовано повторно в июне.
</t>
    </r>
  </si>
  <si>
    <r>
      <t xml:space="preserve"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
</t>
    </r>
    <r>
      <rPr>
        <sz val="8"/>
        <color theme="1"/>
        <rFont val="Times New Roman"/>
        <family val="1"/>
        <charset val="204"/>
      </rPr>
      <t>В связи с ненадлежащим исполнением договорных  обязательств, контракт расторгнут, работы прекращены. Планируется реализация проекта путем выкупа здания.</t>
    </r>
  </si>
  <si>
    <r>
      <rPr>
        <b/>
        <i/>
        <sz val="8"/>
        <color theme="1"/>
        <rFont val="Times New Roman"/>
        <family val="1"/>
        <charset val="204"/>
      </rPr>
      <t>Разрешение на строительство №25 от 04.03.15 до 06.07.2023 г.</t>
    </r>
    <r>
      <rPr>
        <sz val="8"/>
        <color theme="1"/>
        <rFont val="Times New Roman"/>
        <family val="1"/>
        <charset val="204"/>
      </rPr>
      <t xml:space="preserve"> 
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завоз строительных материалов и техники;
- изготовление, монтаж и установка опалубки;
- изготовление арматурных пространственных каркасов;
- устройство монолитных вертикальных конструкций четвертого, пятого этажей лечебно-диагностических корпусов А, Б, В;
- устройство монолитных вертикальных конструкций второго этажа Хозяйственного     и Пищевого блоков;
- устройство монолитной фундаментной плиты подземного перехода;
- устройство теплоизоляции цокольных стен;
- устройство кладки наружных стен из газобетонных блоков первого этажа блоков А, Б, В;
- устройство дренажной системы;
- уборка территории строительной площадки и прилегающей территории от строительного мусора.
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</si>
</sst>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4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2" borderId="0" xfId="0" applyFont="1" applyFill="1"/>
    <xf numFmtId="0" fontId="16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Fill="1"/>
    <xf numFmtId="0" fontId="16" fillId="5" borderId="0" xfId="0" applyFont="1" applyFill="1"/>
    <xf numFmtId="0" fontId="16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4" fontId="11" fillId="7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4" fontId="11" fillId="7" borderId="1" xfId="0" applyNumberFormat="1" applyFont="1" applyFill="1" applyBorder="1" applyAlignment="1">
      <alignment horizontal="center" vertical="center" wrapText="1"/>
    </xf>
    <xf numFmtId="3" fontId="7" fillId="6" borderId="59" xfId="0" applyNumberFormat="1" applyFont="1" applyFill="1" applyBorder="1" applyAlignment="1">
      <alignment horizontal="left" vertical="center" wrapText="1"/>
    </xf>
    <xf numFmtId="49" fontId="7" fillId="6" borderId="12" xfId="0" applyNumberFormat="1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6" borderId="58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49" fontId="7" fillId="6" borderId="12" xfId="0" applyNumberFormat="1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" fontId="31" fillId="0" borderId="50" xfId="0" applyNumberFormat="1" applyFont="1" applyBorder="1" applyAlignment="1">
      <alignment horizontal="center" vertical="top"/>
    </xf>
    <xf numFmtId="165" fontId="24" fillId="0" borderId="50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/>
    </xf>
    <xf numFmtId="165" fontId="26" fillId="0" borderId="50" xfId="0" applyNumberFormat="1" applyFont="1" applyFill="1" applyBorder="1" applyAlignment="1">
      <alignment horizontal="left" vertical="top"/>
    </xf>
    <xf numFmtId="165" fontId="26" fillId="2" borderId="5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30" fillId="6" borderId="4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left" vertical="center" wrapText="1"/>
    </xf>
    <xf numFmtId="0" fontId="17" fillId="6" borderId="49" xfId="0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0" fontId="17" fillId="6" borderId="49" xfId="0" applyFont="1" applyFill="1" applyBorder="1" applyAlignment="1">
      <alignment horizontal="left" vertical="center" wrapText="1"/>
    </xf>
    <xf numFmtId="0" fontId="31" fillId="2" borderId="48" xfId="0" applyFont="1" applyFill="1" applyBorder="1" applyAlignment="1">
      <alignment horizontal="center" vertical="top" wrapText="1"/>
    </xf>
    <xf numFmtId="165" fontId="24" fillId="6" borderId="50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7" fillId="6" borderId="46" xfId="0" applyNumberFormat="1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center" wrapText="1"/>
    </xf>
    <xf numFmtId="165" fontId="26" fillId="0" borderId="5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24" fillId="0" borderId="50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/>
    </xf>
    <xf numFmtId="165" fontId="35" fillId="0" borderId="50" xfId="0" applyNumberFormat="1" applyFont="1" applyFill="1" applyBorder="1" applyAlignment="1">
      <alignment horizontal="left" vertical="top" wrapText="1"/>
    </xf>
    <xf numFmtId="165" fontId="35" fillId="0" borderId="50" xfId="0" applyNumberFormat="1" applyFont="1" applyFill="1" applyBorder="1" applyAlignment="1">
      <alignment horizontal="left" vertical="top"/>
    </xf>
    <xf numFmtId="165" fontId="35" fillId="2" borderId="5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wrapText="1"/>
    </xf>
    <xf numFmtId="0" fontId="26" fillId="0" borderId="2" xfId="0" applyFont="1" applyBorder="1" applyAlignment="1">
      <alignment horizontal="left" vertical="top" wrapText="1"/>
    </xf>
    <xf numFmtId="0" fontId="16" fillId="0" borderId="1" xfId="0" applyFont="1" applyBorder="1"/>
    <xf numFmtId="0" fontId="13" fillId="6" borderId="1" xfId="0" applyFont="1" applyFill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top" wrapText="1"/>
    </xf>
    <xf numFmtId="3" fontId="7" fillId="0" borderId="6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4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5" fontId="24" fillId="2" borderId="44" xfId="0" applyNumberFormat="1" applyFont="1" applyFill="1" applyBorder="1" applyAlignment="1">
      <alignment horizontal="left" vertical="top" wrapText="1"/>
    </xf>
    <xf numFmtId="165" fontId="24" fillId="2" borderId="48" xfId="0" applyNumberFormat="1" applyFont="1" applyFill="1" applyBorder="1" applyAlignment="1">
      <alignment horizontal="left" vertical="top" wrapText="1"/>
    </xf>
    <xf numFmtId="49" fontId="17" fillId="6" borderId="43" xfId="0" applyNumberFormat="1" applyFont="1" applyFill="1" applyBorder="1" applyAlignment="1">
      <alignment horizontal="left" vertical="center" wrapText="1"/>
    </xf>
    <xf numFmtId="49" fontId="17" fillId="6" borderId="47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24" fillId="0" borderId="44" xfId="0" applyNumberFormat="1" applyFont="1" applyFill="1" applyBorder="1" applyAlignment="1">
      <alignment horizontal="left" vertical="top" wrapText="1"/>
    </xf>
    <xf numFmtId="4" fontId="24" fillId="0" borderId="48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9" fontId="17" fillId="6" borderId="45" xfId="0" applyNumberFormat="1" applyFont="1" applyFill="1" applyBorder="1" applyAlignment="1">
      <alignment horizontal="left" vertical="center" wrapText="1"/>
    </xf>
    <xf numFmtId="4" fontId="26" fillId="0" borderId="44" xfId="0" applyNumberFormat="1" applyFont="1" applyFill="1" applyBorder="1" applyAlignment="1">
      <alignment horizontal="left" vertical="top" wrapText="1"/>
    </xf>
    <xf numFmtId="4" fontId="24" fillId="0" borderId="46" xfId="0" applyNumberFormat="1" applyFont="1" applyFill="1" applyBorder="1" applyAlignment="1">
      <alignment horizontal="left" vertical="top" wrapText="1"/>
    </xf>
    <xf numFmtId="164" fontId="24" fillId="7" borderId="2" xfId="0" applyNumberFormat="1" applyFont="1" applyFill="1" applyBorder="1" applyAlignment="1">
      <alignment horizontal="left" vertical="top" wrapText="1"/>
    </xf>
    <xf numFmtId="164" fontId="24" fillId="7" borderId="3" xfId="0" applyNumberFormat="1" applyFont="1" applyFill="1" applyBorder="1" applyAlignment="1">
      <alignment horizontal="left" vertical="top" wrapText="1"/>
    </xf>
    <xf numFmtId="4" fontId="24" fillId="2" borderId="16" xfId="0" applyNumberFormat="1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left" vertical="top" wrapText="1"/>
    </xf>
    <xf numFmtId="4" fontId="24" fillId="2" borderId="4" xfId="0" applyNumberFormat="1" applyFont="1" applyFill="1" applyBorder="1" applyAlignment="1">
      <alignment horizontal="left" vertical="top" wrapText="1"/>
    </xf>
    <xf numFmtId="4" fontId="24" fillId="2" borderId="3" xfId="0" applyNumberFormat="1" applyFont="1" applyFill="1" applyBorder="1" applyAlignment="1">
      <alignment horizontal="left" vertical="top" wrapText="1"/>
    </xf>
    <xf numFmtId="4" fontId="24" fillId="2" borderId="44" xfId="0" applyNumberFormat="1" applyFont="1" applyFill="1" applyBorder="1" applyAlignment="1">
      <alignment horizontal="left" vertical="top" wrapText="1"/>
    </xf>
    <xf numFmtId="4" fontId="24" fillId="2" borderId="46" xfId="0" applyNumberFormat="1" applyFont="1" applyFill="1" applyBorder="1" applyAlignment="1">
      <alignment horizontal="left" vertical="top" wrapText="1"/>
    </xf>
    <xf numFmtId="4" fontId="24" fillId="2" borderId="48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4" fontId="24" fillId="4" borderId="44" xfId="0" applyNumberFormat="1" applyFont="1" applyFill="1" applyBorder="1" applyAlignment="1">
      <alignment horizontal="left" vertical="top" wrapText="1"/>
    </xf>
    <xf numFmtId="164" fontId="24" fillId="4" borderId="46" xfId="0" applyNumberFormat="1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7" fillId="6" borderId="43" xfId="0" applyNumberFormat="1" applyFont="1" applyFill="1" applyBorder="1" applyAlignment="1">
      <alignment horizontal="left" vertical="center" wrapText="1"/>
    </xf>
    <xf numFmtId="0" fontId="17" fillId="6" borderId="45" xfId="0" applyNumberFormat="1" applyFont="1" applyFill="1" applyBorder="1" applyAlignment="1">
      <alignment horizontal="left" vertical="center" wrapText="1"/>
    </xf>
    <xf numFmtId="0" fontId="17" fillId="6" borderId="47" xfId="0" applyNumberFormat="1" applyFont="1" applyFill="1" applyBorder="1" applyAlignment="1">
      <alignment horizontal="left" vertical="center" wrapText="1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7" fillId="6" borderId="4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left" vertical="top"/>
    </xf>
    <xf numFmtId="165" fontId="24" fillId="0" borderId="44" xfId="0" applyNumberFormat="1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165" fontId="24" fillId="6" borderId="50" xfId="0" applyNumberFormat="1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top" wrapText="1"/>
    </xf>
    <xf numFmtId="0" fontId="24" fillId="0" borderId="44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31" fillId="0" borderId="48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49" fontId="13" fillId="6" borderId="49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4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5" fontId="24" fillId="2" borderId="46" xfId="0" applyNumberFormat="1" applyFont="1" applyFill="1" applyBorder="1" applyAlignment="1">
      <alignment horizontal="left" vertical="top" wrapText="1"/>
    </xf>
    <xf numFmtId="4" fontId="24" fillId="0" borderId="50" xfId="0" applyNumberFormat="1" applyFont="1" applyFill="1" applyBorder="1" applyAlignment="1">
      <alignment horizontal="left" vertical="top" wrapText="1"/>
    </xf>
    <xf numFmtId="165" fontId="24" fillId="2" borderId="50" xfId="0" applyNumberFormat="1" applyFont="1" applyFill="1" applyBorder="1" applyAlignment="1">
      <alignment horizontal="left" vertical="top" wrapText="1"/>
    </xf>
    <xf numFmtId="49" fontId="17" fillId="6" borderId="49" xfId="0" applyNumberFormat="1" applyFont="1" applyFill="1" applyBorder="1" applyAlignment="1">
      <alignment horizontal="left" vertical="center" wrapText="1"/>
    </xf>
    <xf numFmtId="49" fontId="24" fillId="0" borderId="50" xfId="0" applyNumberFormat="1" applyFont="1" applyFill="1" applyBorder="1" applyAlignment="1">
      <alignment horizontal="left" vertical="top" wrapText="1"/>
    </xf>
    <xf numFmtId="49" fontId="17" fillId="6" borderId="51" xfId="0" applyNumberFormat="1" applyFont="1" applyFill="1" applyBorder="1" applyAlignment="1">
      <alignment horizontal="left" vertical="center" wrapText="1"/>
    </xf>
    <xf numFmtId="49" fontId="17" fillId="6" borderId="52" xfId="0" applyNumberFormat="1" applyFont="1" applyFill="1" applyBorder="1" applyAlignment="1">
      <alignment horizontal="left" vertical="center" wrapText="1"/>
    </xf>
    <xf numFmtId="49" fontId="17" fillId="6" borderId="53" xfId="0" applyNumberFormat="1" applyFont="1" applyFill="1" applyBorder="1" applyAlignment="1">
      <alignment horizontal="left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17" fillId="6" borderId="45" xfId="0" applyFont="1" applyFill="1" applyBorder="1" applyAlignment="1">
      <alignment horizontal="left" vertical="center" wrapText="1"/>
    </xf>
    <xf numFmtId="0" fontId="17" fillId="6" borderId="47" xfId="0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13" fillId="6" borderId="43" xfId="1" applyFont="1" applyFill="1" applyBorder="1" applyAlignment="1">
      <alignment horizontal="left" vertical="center" wrapText="1"/>
    </xf>
    <xf numFmtId="0" fontId="13" fillId="6" borderId="45" xfId="1" applyFont="1" applyFill="1" applyBorder="1" applyAlignment="1">
      <alignment horizontal="left" vertical="center" wrapText="1"/>
    </xf>
    <xf numFmtId="0" fontId="13" fillId="6" borderId="47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top" wrapText="1"/>
    </xf>
    <xf numFmtId="0" fontId="24" fillId="0" borderId="4" xfId="0" applyNumberFormat="1" applyFont="1" applyFill="1" applyBorder="1" applyAlignment="1">
      <alignment horizontal="center" vertical="top" wrapText="1"/>
    </xf>
    <xf numFmtId="0" fontId="24" fillId="0" borderId="3" xfId="0" applyNumberFormat="1" applyFont="1" applyFill="1" applyBorder="1" applyAlignment="1">
      <alignment horizontal="center" vertical="top" wrapText="1"/>
    </xf>
    <xf numFmtId="0" fontId="10" fillId="6" borderId="5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6" borderId="49" xfId="1" applyFont="1" applyFill="1" applyBorder="1" applyAlignment="1">
      <alignment horizontal="left" vertical="center" wrapText="1"/>
    </xf>
    <xf numFmtId="165" fontId="24" fillId="0" borderId="50" xfId="0" applyNumberFormat="1" applyFont="1" applyFill="1" applyBorder="1" applyAlignment="1">
      <alignment horizontal="left" vertical="top" wrapText="1"/>
    </xf>
    <xf numFmtId="4" fontId="24" fillId="2" borderId="50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24" fillId="0" borderId="48" xfId="0" applyNumberFormat="1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165" fontId="24" fillId="6" borderId="44" xfId="0" applyNumberFormat="1" applyFont="1" applyFill="1" applyBorder="1" applyAlignment="1">
      <alignment horizontal="left" vertical="top" wrapText="1"/>
    </xf>
    <xf numFmtId="165" fontId="24" fillId="6" borderId="46" xfId="0" applyNumberFormat="1" applyFont="1" applyFill="1" applyBorder="1" applyAlignment="1">
      <alignment horizontal="left" vertical="top" wrapText="1"/>
    </xf>
    <xf numFmtId="165" fontId="24" fillId="6" borderId="48" xfId="0" applyNumberFormat="1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24" fillId="0" borderId="48" xfId="0" applyNumberFormat="1" applyFont="1" applyFill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4" fontId="7" fillId="2" borderId="44" xfId="0" applyNumberFormat="1" applyFont="1" applyFill="1" applyBorder="1" applyAlignment="1">
      <alignment horizontal="left" vertical="top" wrapText="1"/>
    </xf>
    <xf numFmtId="4" fontId="7" fillId="2" borderId="46" xfId="0" applyNumberFormat="1" applyFont="1" applyFill="1" applyBorder="1" applyAlignment="1">
      <alignment horizontal="left" vertical="top" wrapText="1"/>
    </xf>
    <xf numFmtId="4" fontId="7" fillId="2" borderId="48" xfId="0" applyNumberFormat="1" applyFont="1" applyFill="1" applyBorder="1" applyAlignment="1">
      <alignment horizontal="left" vertical="top" wrapText="1"/>
    </xf>
    <xf numFmtId="0" fontId="24" fillId="2" borderId="44" xfId="0" applyFont="1" applyFill="1" applyBorder="1" applyAlignment="1">
      <alignment horizontal="left" vertical="top" wrapText="1"/>
    </xf>
    <xf numFmtId="0" fontId="24" fillId="2" borderId="46" xfId="0" applyFont="1" applyFill="1" applyBorder="1" applyAlignment="1">
      <alignment horizontal="left" vertical="top" wrapText="1"/>
    </xf>
    <xf numFmtId="0" fontId="24" fillId="2" borderId="48" xfId="0" applyFont="1" applyFill="1" applyBorder="1" applyAlignment="1">
      <alignment horizontal="left" vertical="top" wrapText="1"/>
    </xf>
    <xf numFmtId="165" fontId="24" fillId="0" borderId="48" xfId="0" applyNumberFormat="1" applyFont="1" applyFill="1" applyBorder="1" applyAlignment="1">
      <alignment horizontal="left" vertical="top"/>
    </xf>
    <xf numFmtId="0" fontId="3" fillId="2" borderId="5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49" fontId="23" fillId="6" borderId="43" xfId="0" applyNumberFormat="1" applyFont="1" applyFill="1" applyBorder="1" applyAlignment="1">
      <alignment horizontal="left" vertical="center" wrapText="1"/>
    </xf>
    <xf numFmtId="49" fontId="23" fillId="6" borderId="45" xfId="0" applyNumberFormat="1" applyFont="1" applyFill="1" applyBorder="1" applyAlignment="1">
      <alignment horizontal="left" vertical="center" wrapText="1"/>
    </xf>
    <xf numFmtId="49" fontId="23" fillId="6" borderId="47" xfId="0" applyNumberFormat="1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  <xf numFmtId="4" fontId="24" fillId="6" borderId="16" xfId="0" applyNumberFormat="1" applyFont="1" applyFill="1" applyBorder="1" applyAlignment="1">
      <alignment horizontal="left" vertical="top" wrapText="1"/>
    </xf>
    <xf numFmtId="4" fontId="24" fillId="6" borderId="8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" fontId="11" fillId="0" borderId="2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4" fontId="17" fillId="6" borderId="43" xfId="0" applyNumberFormat="1" applyFont="1" applyFill="1" applyBorder="1" applyAlignment="1">
      <alignment horizontal="left" vertical="center" wrapText="1"/>
    </xf>
    <xf numFmtId="4" fontId="25" fillId="6" borderId="45" xfId="0" applyNumberFormat="1" applyFont="1" applyFill="1" applyBorder="1" applyAlignment="1">
      <alignment horizontal="left" vertical="center" wrapText="1"/>
    </xf>
    <xf numFmtId="4" fontId="25" fillId="6" borderId="47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left" vertical="top" wrapText="1"/>
    </xf>
    <xf numFmtId="0" fontId="36" fillId="2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top" wrapText="1"/>
    </xf>
    <xf numFmtId="0" fontId="27" fillId="0" borderId="46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horizontal="left" vertical="center" wrapText="1"/>
    </xf>
    <xf numFmtId="4" fontId="24" fillId="2" borderId="48" xfId="0" applyNumberFormat="1" applyFont="1" applyFill="1" applyBorder="1" applyAlignment="1">
      <alignment horizontal="left" vertical="top"/>
    </xf>
    <xf numFmtId="0" fontId="6" fillId="2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7" fillId="6" borderId="43" xfId="1" applyNumberFormat="1" applyFont="1" applyFill="1" applyBorder="1" applyAlignment="1">
      <alignment horizontal="left" vertical="center" wrapText="1"/>
    </xf>
    <xf numFmtId="0" fontId="17" fillId="6" borderId="47" xfId="1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23" fillId="6" borderId="2" xfId="1" applyNumberFormat="1" applyFont="1" applyFill="1" applyBorder="1" applyAlignment="1">
      <alignment horizontal="left" vertical="center" wrapText="1"/>
    </xf>
    <xf numFmtId="0" fontId="23" fillId="6" borderId="3" xfId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left" vertical="top" wrapText="1"/>
    </xf>
    <xf numFmtId="4" fontId="24" fillId="6" borderId="3" xfId="0" applyNumberFormat="1" applyFont="1" applyFill="1" applyBorder="1" applyAlignment="1">
      <alignment horizontal="left" vertical="top" wrapText="1"/>
    </xf>
    <xf numFmtId="4" fontId="7" fillId="6" borderId="2" xfId="0" applyNumberFormat="1" applyFont="1" applyFill="1" applyBorder="1" applyAlignment="1">
      <alignment horizontal="left" vertical="top" wrapText="1"/>
    </xf>
    <xf numFmtId="4" fontId="7" fillId="6" borderId="3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_Копия Соц(1).прогноз 8-11" xfId="3"/>
    <cellStyle name="Процентный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86"/>
  <sheetViews>
    <sheetView tabSelected="1" view="pageBreakPreview" topLeftCell="E72" zoomScale="90" zoomScaleNormal="90" zoomScaleSheetLayoutView="90" zoomScalePageLayoutView="70" workbookViewId="0">
      <selection activeCell="L73" sqref="L73:L74"/>
    </sheetView>
  </sheetViews>
  <sheetFormatPr defaultColWidth="9.140625" defaultRowHeight="15" x14ac:dyDescent="0.25"/>
  <cols>
    <col min="1" max="1" width="25.28515625" style="121" customWidth="1"/>
    <col min="2" max="2" width="14.42578125" style="189" customWidth="1"/>
    <col min="3" max="3" width="9.42578125" style="12" customWidth="1"/>
    <col min="4" max="4" width="17.28515625" style="10" customWidth="1"/>
    <col min="5" max="5" width="12.7109375" style="12" customWidth="1"/>
    <col min="6" max="6" width="14" style="151" customWidth="1"/>
    <col min="7" max="7" width="15.42578125" style="144" customWidth="1"/>
    <col min="8" max="8" width="14" style="145" customWidth="1"/>
    <col min="9" max="9" width="13.28515625" style="145" customWidth="1"/>
    <col min="10" max="10" width="13.5703125" style="146" customWidth="1"/>
    <col min="11" max="11" width="13.85546875" style="145" customWidth="1"/>
    <col min="12" max="12" width="12.85546875" style="145" customWidth="1"/>
    <col min="13" max="13" width="58" style="115" customWidth="1"/>
    <col min="14" max="14" width="21.42578125" style="3" customWidth="1"/>
    <col min="15" max="15" width="29.28515625" style="3" customWidth="1"/>
    <col min="16" max="16384" width="9.140625" style="3"/>
  </cols>
  <sheetData>
    <row r="1" spans="1:15" x14ac:dyDescent="0.25">
      <c r="F1" s="144"/>
    </row>
    <row r="2" spans="1:15" x14ac:dyDescent="0.25">
      <c r="A2" s="359" t="s">
        <v>198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3" spans="1:15" ht="0.75" customHeight="1" x14ac:dyDescent="0.25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1:15" ht="16.5" x14ac:dyDescent="0.25">
      <c r="A4" s="360" t="s">
        <v>351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</row>
    <row r="5" spans="1:15" ht="15.75" x14ac:dyDescent="0.25">
      <c r="A5" s="365" t="s">
        <v>454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5" ht="14.25" customHeight="1" thickBot="1" x14ac:dyDescent="0.3">
      <c r="A6" s="360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1:15" ht="19.5" customHeight="1" x14ac:dyDescent="0.25">
      <c r="A7" s="367" t="s">
        <v>379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9"/>
    </row>
    <row r="8" spans="1:15" s="8" customFormat="1" ht="15" customHeight="1" x14ac:dyDescent="0.15">
      <c r="A8" s="373" t="s">
        <v>39</v>
      </c>
      <c r="B8" s="376" t="s">
        <v>8</v>
      </c>
      <c r="C8" s="379" t="s">
        <v>9</v>
      </c>
      <c r="D8" s="379" t="s">
        <v>192</v>
      </c>
      <c r="E8" s="382" t="s">
        <v>345</v>
      </c>
      <c r="F8" s="385" t="s">
        <v>344</v>
      </c>
      <c r="G8" s="385" t="s">
        <v>346</v>
      </c>
      <c r="H8" s="385" t="s">
        <v>349</v>
      </c>
      <c r="I8" s="366" t="s">
        <v>40</v>
      </c>
      <c r="J8" s="366"/>
      <c r="K8" s="366"/>
      <c r="L8" s="366"/>
      <c r="M8" s="362" t="s">
        <v>70</v>
      </c>
    </row>
    <row r="9" spans="1:15" s="8" customFormat="1" ht="30" customHeight="1" x14ac:dyDescent="0.15">
      <c r="A9" s="374"/>
      <c r="B9" s="377"/>
      <c r="C9" s="380"/>
      <c r="D9" s="380"/>
      <c r="E9" s="383"/>
      <c r="F9" s="386"/>
      <c r="G9" s="386"/>
      <c r="H9" s="386"/>
      <c r="I9" s="385" t="s">
        <v>385</v>
      </c>
      <c r="J9" s="472" t="s">
        <v>386</v>
      </c>
      <c r="K9" s="361" t="s">
        <v>347</v>
      </c>
      <c r="L9" s="361" t="s">
        <v>348</v>
      </c>
      <c r="M9" s="363"/>
    </row>
    <row r="10" spans="1:15" s="8" customFormat="1" ht="54" customHeight="1" x14ac:dyDescent="0.15">
      <c r="A10" s="374"/>
      <c r="B10" s="377"/>
      <c r="C10" s="380"/>
      <c r="D10" s="380"/>
      <c r="E10" s="383"/>
      <c r="F10" s="386"/>
      <c r="G10" s="386"/>
      <c r="H10" s="386"/>
      <c r="I10" s="386"/>
      <c r="J10" s="473"/>
      <c r="K10" s="361"/>
      <c r="L10" s="361"/>
      <c r="M10" s="364"/>
    </row>
    <row r="11" spans="1:15" s="8" customFormat="1" ht="26.25" customHeight="1" x14ac:dyDescent="0.15">
      <c r="A11" s="375"/>
      <c r="B11" s="378"/>
      <c r="C11" s="381"/>
      <c r="D11" s="381"/>
      <c r="E11" s="384"/>
      <c r="F11" s="387"/>
      <c r="G11" s="387"/>
      <c r="H11" s="387"/>
      <c r="I11" s="387"/>
      <c r="J11" s="474"/>
      <c r="K11" s="475" t="s">
        <v>387</v>
      </c>
      <c r="L11" s="476"/>
      <c r="M11" s="163"/>
    </row>
    <row r="12" spans="1:15" s="9" customFormat="1" ht="13.5" customHeight="1" x14ac:dyDescent="0.15">
      <c r="A12" s="122">
        <v>1</v>
      </c>
      <c r="B12" s="190">
        <v>2</v>
      </c>
      <c r="C12" s="64">
        <v>3</v>
      </c>
      <c r="D12" s="64">
        <v>4</v>
      </c>
      <c r="E12" s="65">
        <v>5</v>
      </c>
      <c r="F12" s="147">
        <v>6</v>
      </c>
      <c r="G12" s="148">
        <v>7</v>
      </c>
      <c r="H12" s="148">
        <v>8</v>
      </c>
      <c r="I12" s="147">
        <v>9</v>
      </c>
      <c r="J12" s="149">
        <v>10</v>
      </c>
      <c r="K12" s="147">
        <v>11</v>
      </c>
      <c r="L12" s="147">
        <v>12</v>
      </c>
      <c r="M12" s="116">
        <v>13</v>
      </c>
    </row>
    <row r="13" spans="1:15" ht="18.75" x14ac:dyDescent="0.25">
      <c r="A13" s="370" t="s">
        <v>10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2"/>
    </row>
    <row r="14" spans="1:15" ht="66.75" customHeight="1" x14ac:dyDescent="0.25">
      <c r="A14" s="302" t="s">
        <v>352</v>
      </c>
      <c r="B14" s="218" t="s">
        <v>208</v>
      </c>
      <c r="C14" s="303" t="s">
        <v>73</v>
      </c>
      <c r="D14" s="254" t="s">
        <v>60</v>
      </c>
      <c r="E14" s="60" t="s">
        <v>41</v>
      </c>
      <c r="F14" s="130">
        <v>691933396.88999999</v>
      </c>
      <c r="G14" s="130">
        <v>263856431.76999998</v>
      </c>
      <c r="H14" s="130">
        <v>416285624</v>
      </c>
      <c r="I14" s="130">
        <v>146859023</v>
      </c>
      <c r="J14" s="130">
        <v>269426601</v>
      </c>
      <c r="K14" s="130"/>
      <c r="L14" s="130"/>
      <c r="M14" s="214" t="s">
        <v>455</v>
      </c>
    </row>
    <row r="15" spans="1:15" ht="186.75" customHeight="1" x14ac:dyDescent="0.25">
      <c r="A15" s="302"/>
      <c r="B15" s="226"/>
      <c r="C15" s="303"/>
      <c r="D15" s="254"/>
      <c r="E15" s="60" t="s">
        <v>74</v>
      </c>
      <c r="F15" s="130">
        <v>481833537.16000003</v>
      </c>
      <c r="G15" s="130">
        <v>232426237.16</v>
      </c>
      <c r="H15" s="31">
        <v>373800000</v>
      </c>
      <c r="I15" s="130">
        <v>124392700</v>
      </c>
      <c r="J15" s="127">
        <v>249407300</v>
      </c>
      <c r="K15" s="29"/>
      <c r="L15" s="127"/>
      <c r="M15" s="318"/>
      <c r="O15" s="15"/>
    </row>
    <row r="16" spans="1:15" ht="182.25" customHeight="1" x14ac:dyDescent="0.25">
      <c r="A16" s="302"/>
      <c r="B16" s="219"/>
      <c r="C16" s="303"/>
      <c r="D16" s="254"/>
      <c r="E16" s="60" t="s">
        <v>42</v>
      </c>
      <c r="F16" s="130">
        <v>210009859.72999999</v>
      </c>
      <c r="G16" s="130">
        <v>31430194.609999999</v>
      </c>
      <c r="H16" s="31">
        <v>42485624</v>
      </c>
      <c r="I16" s="130">
        <v>22466323</v>
      </c>
      <c r="J16" s="127">
        <v>20019301</v>
      </c>
      <c r="K16" s="29"/>
      <c r="L16" s="127"/>
      <c r="M16" s="215"/>
    </row>
    <row r="17" spans="1:13" ht="46.5" customHeight="1" x14ac:dyDescent="0.25">
      <c r="A17" s="306" t="s">
        <v>68</v>
      </c>
      <c r="B17" s="307" t="s">
        <v>118</v>
      </c>
      <c r="C17" s="274" t="s">
        <v>67</v>
      </c>
      <c r="D17" s="274" t="s">
        <v>66</v>
      </c>
      <c r="E17" s="61" t="s">
        <v>41</v>
      </c>
      <c r="F17" s="30">
        <v>184249643</v>
      </c>
      <c r="G17" s="30">
        <v>6016560</v>
      </c>
      <c r="H17" s="31"/>
      <c r="I17" s="150"/>
      <c r="J17" s="150"/>
      <c r="K17" s="150"/>
      <c r="L17" s="150"/>
      <c r="M17" s="399" t="s">
        <v>366</v>
      </c>
    </row>
    <row r="18" spans="1:13" ht="93.75" customHeight="1" x14ac:dyDescent="0.25">
      <c r="A18" s="306"/>
      <c r="B18" s="308"/>
      <c r="C18" s="310"/>
      <c r="D18" s="310"/>
      <c r="E18" s="61" t="s">
        <v>116</v>
      </c>
      <c r="F18" s="30">
        <v>165824679</v>
      </c>
      <c r="G18" s="30">
        <v>5414904</v>
      </c>
      <c r="H18" s="31"/>
      <c r="I18" s="151"/>
      <c r="J18" s="127"/>
      <c r="K18" s="127"/>
      <c r="L18" s="127"/>
      <c r="M18" s="400"/>
    </row>
    <row r="19" spans="1:13" ht="118.5" customHeight="1" x14ac:dyDescent="0.25">
      <c r="A19" s="306"/>
      <c r="B19" s="309"/>
      <c r="C19" s="275"/>
      <c r="D19" s="275"/>
      <c r="E19" s="61" t="s">
        <v>47</v>
      </c>
      <c r="F19" s="30">
        <v>18424964</v>
      </c>
      <c r="G19" s="30">
        <v>601656</v>
      </c>
      <c r="H19" s="31"/>
      <c r="I19" s="151"/>
      <c r="J19" s="127"/>
      <c r="K19" s="127"/>
      <c r="L19" s="127"/>
      <c r="M19" s="401"/>
    </row>
    <row r="20" spans="1:13" ht="110.25" customHeight="1" x14ac:dyDescent="0.25">
      <c r="A20" s="210" t="s">
        <v>44</v>
      </c>
      <c r="B20" s="315" t="s">
        <v>119</v>
      </c>
      <c r="C20" s="268" t="s">
        <v>171</v>
      </c>
      <c r="D20" s="268" t="s">
        <v>20</v>
      </c>
      <c r="E20" s="18" t="s">
        <v>41</v>
      </c>
      <c r="F20" s="30">
        <v>482898130</v>
      </c>
      <c r="G20" s="30">
        <v>8700000</v>
      </c>
      <c r="H20" s="31"/>
      <c r="I20" s="151"/>
      <c r="J20" s="130"/>
      <c r="K20" s="30"/>
      <c r="L20" s="30"/>
      <c r="M20" s="214" t="s">
        <v>388</v>
      </c>
    </row>
    <row r="21" spans="1:13" ht="86.25" customHeight="1" x14ac:dyDescent="0.25">
      <c r="A21" s="314"/>
      <c r="B21" s="316"/>
      <c r="C21" s="269"/>
      <c r="D21" s="269"/>
      <c r="E21" s="18" t="s">
        <v>43</v>
      </c>
      <c r="F21" s="30">
        <v>434608317</v>
      </c>
      <c r="G21" s="30">
        <v>7830000</v>
      </c>
      <c r="H21" s="31"/>
      <c r="I21" s="151"/>
      <c r="J21" s="127"/>
      <c r="K21" s="29"/>
      <c r="L21" s="30"/>
      <c r="M21" s="318"/>
    </row>
    <row r="22" spans="1:13" ht="136.5" customHeight="1" x14ac:dyDescent="0.25">
      <c r="A22" s="211"/>
      <c r="B22" s="317"/>
      <c r="C22" s="270"/>
      <c r="D22" s="270"/>
      <c r="E22" s="19" t="s">
        <v>42</v>
      </c>
      <c r="F22" s="30">
        <v>48289813</v>
      </c>
      <c r="G22" s="30">
        <v>870000</v>
      </c>
      <c r="H22" s="31"/>
      <c r="I22" s="151"/>
      <c r="J22" s="127"/>
      <c r="K22" s="29"/>
      <c r="L22" s="30"/>
      <c r="M22" s="215"/>
    </row>
    <row r="23" spans="1:13" ht="182.25" customHeight="1" x14ac:dyDescent="0.25">
      <c r="A23" s="114" t="s">
        <v>200</v>
      </c>
      <c r="B23" s="191" t="s">
        <v>203</v>
      </c>
      <c r="C23" s="82" t="s">
        <v>202</v>
      </c>
      <c r="D23" s="82"/>
      <c r="E23" s="81" t="s">
        <v>204</v>
      </c>
      <c r="F23" s="30"/>
      <c r="G23" s="103"/>
      <c r="H23" s="31">
        <f t="shared" ref="H23:H24" si="0">I23+J23+K23+L23</f>
        <v>19500000</v>
      </c>
      <c r="I23" s="125">
        <v>6000000</v>
      </c>
      <c r="J23" s="66">
        <v>13500000</v>
      </c>
      <c r="L23" s="152"/>
      <c r="M23" s="166" t="s">
        <v>582</v>
      </c>
    </row>
    <row r="24" spans="1:13" ht="320.25" customHeight="1" x14ac:dyDescent="0.25">
      <c r="A24" s="162" t="s">
        <v>205</v>
      </c>
      <c r="B24" s="191" t="s">
        <v>201</v>
      </c>
      <c r="C24" s="82" t="s">
        <v>202</v>
      </c>
      <c r="D24" s="82"/>
      <c r="E24" s="81" t="s">
        <v>204</v>
      </c>
      <c r="F24" s="30"/>
      <c r="G24" s="30"/>
      <c r="H24" s="31">
        <f t="shared" si="0"/>
        <v>3000000</v>
      </c>
      <c r="I24" s="127">
        <v>3000000</v>
      </c>
      <c r="J24" s="29"/>
      <c r="L24" s="30"/>
      <c r="M24" s="164" t="s">
        <v>456</v>
      </c>
    </row>
    <row r="25" spans="1:13" ht="154.5" customHeight="1" x14ac:dyDescent="0.25">
      <c r="A25" s="134" t="s">
        <v>383</v>
      </c>
      <c r="B25" s="191" t="s">
        <v>183</v>
      </c>
      <c r="C25" s="83">
        <v>2015</v>
      </c>
      <c r="D25" s="82" t="s">
        <v>3</v>
      </c>
      <c r="E25" s="60" t="s">
        <v>112</v>
      </c>
      <c r="F25" s="33"/>
      <c r="G25" s="153"/>
      <c r="H25" s="31"/>
      <c r="I25" s="130"/>
      <c r="J25" s="130"/>
      <c r="K25" s="29"/>
      <c r="L25" s="127"/>
      <c r="M25" s="173" t="s">
        <v>507</v>
      </c>
    </row>
    <row r="26" spans="1:13" ht="87.75" customHeight="1" x14ac:dyDescent="0.25">
      <c r="A26" s="134" t="s">
        <v>4</v>
      </c>
      <c r="B26" s="191" t="s">
        <v>182</v>
      </c>
      <c r="C26" s="1">
        <v>2015</v>
      </c>
      <c r="D26" s="82" t="s">
        <v>217</v>
      </c>
      <c r="E26" s="62" t="s">
        <v>112</v>
      </c>
      <c r="F26" s="33"/>
      <c r="G26" s="153"/>
      <c r="H26" s="31"/>
      <c r="I26" s="130"/>
      <c r="J26" s="130"/>
      <c r="K26" s="29"/>
      <c r="L26" s="127"/>
      <c r="M26" s="117" t="s">
        <v>508</v>
      </c>
    </row>
    <row r="27" spans="1:13" ht="41.25" customHeight="1" x14ac:dyDescent="0.25">
      <c r="A27" s="302" t="s">
        <v>218</v>
      </c>
      <c r="B27" s="278"/>
      <c r="C27" s="303">
        <v>2015</v>
      </c>
      <c r="D27" s="254" t="s">
        <v>445</v>
      </c>
      <c r="E27" s="19" t="s">
        <v>41</v>
      </c>
      <c r="F27" s="30">
        <v>18985025.989999998</v>
      </c>
      <c r="G27" s="154">
        <v>18985025.989999998</v>
      </c>
      <c r="H27" s="130">
        <v>18985027</v>
      </c>
      <c r="I27" s="29">
        <v>18985027</v>
      </c>
      <c r="J27" s="29"/>
      <c r="K27" s="29"/>
      <c r="L27" s="29"/>
      <c r="M27" s="214" t="s">
        <v>457</v>
      </c>
    </row>
    <row r="28" spans="1:13" ht="81" customHeight="1" x14ac:dyDescent="0.25">
      <c r="A28" s="302"/>
      <c r="B28" s="278"/>
      <c r="C28" s="303"/>
      <c r="D28" s="254"/>
      <c r="E28" s="73" t="s">
        <v>121</v>
      </c>
      <c r="F28" s="30"/>
      <c r="G28" s="32"/>
      <c r="H28" s="31"/>
      <c r="I28" s="29"/>
      <c r="J28" s="127"/>
      <c r="K28" s="29"/>
      <c r="L28" s="29"/>
      <c r="M28" s="318"/>
    </row>
    <row r="29" spans="1:13" ht="57" customHeight="1" x14ac:dyDescent="0.25">
      <c r="A29" s="302"/>
      <c r="B29" s="278"/>
      <c r="C29" s="303"/>
      <c r="D29" s="254"/>
      <c r="E29" s="19" t="s">
        <v>42</v>
      </c>
      <c r="F29" s="30">
        <v>18985025.989999998</v>
      </c>
      <c r="G29" s="32">
        <v>18985025.989999998</v>
      </c>
      <c r="H29" s="31">
        <v>18985027</v>
      </c>
      <c r="I29" s="29">
        <v>18985027</v>
      </c>
      <c r="J29" s="75"/>
      <c r="K29" s="29"/>
      <c r="L29" s="29"/>
      <c r="M29" s="215"/>
    </row>
    <row r="30" spans="1:13" ht="100.5" customHeight="1" x14ac:dyDescent="0.25">
      <c r="A30" s="210" t="s">
        <v>353</v>
      </c>
      <c r="B30" s="212" t="s">
        <v>444</v>
      </c>
      <c r="C30" s="208" t="s">
        <v>458</v>
      </c>
      <c r="D30" s="208" t="s">
        <v>459</v>
      </c>
      <c r="E30" s="72" t="s">
        <v>41</v>
      </c>
      <c r="F30" s="30">
        <v>7278964.8499999996</v>
      </c>
      <c r="G30" s="32">
        <v>1679795</v>
      </c>
      <c r="H30" s="31">
        <v>7278965</v>
      </c>
      <c r="I30" s="75">
        <v>1679795</v>
      </c>
      <c r="J30" s="29">
        <v>5599170</v>
      </c>
      <c r="K30" s="150"/>
      <c r="L30" s="29"/>
      <c r="M30" s="214" t="s">
        <v>520</v>
      </c>
    </row>
    <row r="31" spans="1:13" ht="148.5" customHeight="1" x14ac:dyDescent="0.25">
      <c r="A31" s="211"/>
      <c r="B31" s="213"/>
      <c r="C31" s="209"/>
      <c r="D31" s="209"/>
      <c r="E31" s="72" t="s">
        <v>69</v>
      </c>
      <c r="F31" s="30">
        <v>7278964.8499999996</v>
      </c>
      <c r="G31" s="32">
        <v>1679795</v>
      </c>
      <c r="H31" s="31">
        <v>7278965</v>
      </c>
      <c r="I31" s="75">
        <v>1679795</v>
      </c>
      <c r="J31" s="29">
        <v>5599170</v>
      </c>
      <c r="K31" s="150"/>
      <c r="L31" s="29"/>
      <c r="M31" s="215"/>
    </row>
    <row r="32" spans="1:13" ht="81" customHeight="1" x14ac:dyDescent="0.25">
      <c r="A32" s="210" t="s">
        <v>469</v>
      </c>
      <c r="B32" s="212" t="s">
        <v>470</v>
      </c>
      <c r="C32" s="208" t="s">
        <v>471</v>
      </c>
      <c r="D32" s="208"/>
      <c r="E32" s="72" t="s">
        <v>41</v>
      </c>
      <c r="F32" s="30">
        <v>699513144.13999999</v>
      </c>
      <c r="G32" s="32"/>
      <c r="H32" s="31">
        <v>1866655</v>
      </c>
      <c r="I32" s="75"/>
      <c r="J32" s="31">
        <v>1866655</v>
      </c>
      <c r="K32" s="150"/>
      <c r="L32" s="29"/>
      <c r="M32" s="214" t="s">
        <v>472</v>
      </c>
    </row>
    <row r="33" spans="1:13" ht="93" customHeight="1" x14ac:dyDescent="0.25">
      <c r="A33" s="211"/>
      <c r="B33" s="213"/>
      <c r="C33" s="209"/>
      <c r="D33" s="209"/>
      <c r="E33" s="72" t="s">
        <v>69</v>
      </c>
      <c r="F33" s="30">
        <v>699513144.13999999</v>
      </c>
      <c r="G33" s="32"/>
      <c r="H33" s="31">
        <v>1866655</v>
      </c>
      <c r="I33" s="75"/>
      <c r="J33" s="31">
        <v>1866655</v>
      </c>
      <c r="K33" s="150"/>
      <c r="L33" s="29"/>
      <c r="M33" s="215"/>
    </row>
    <row r="34" spans="1:13" ht="24.75" customHeight="1" x14ac:dyDescent="0.25">
      <c r="A34" s="353" t="s">
        <v>11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5"/>
    </row>
    <row r="35" spans="1:13" ht="79.5" customHeight="1" x14ac:dyDescent="0.25">
      <c r="A35" s="216" t="s">
        <v>167</v>
      </c>
      <c r="B35" s="212" t="s">
        <v>184</v>
      </c>
      <c r="C35" s="282" t="s">
        <v>34</v>
      </c>
      <c r="D35" s="208" t="s">
        <v>50</v>
      </c>
      <c r="E35" s="20" t="s">
        <v>41</v>
      </c>
      <c r="F35" s="130">
        <v>367309662.48000002</v>
      </c>
      <c r="G35" s="31">
        <v>211761047.88</v>
      </c>
      <c r="H35" s="31">
        <v>323305007</v>
      </c>
      <c r="I35" s="127">
        <v>154529207</v>
      </c>
      <c r="J35" s="127">
        <v>168775800</v>
      </c>
      <c r="K35" s="151"/>
      <c r="L35" s="127"/>
      <c r="M35" s="356" t="s">
        <v>581</v>
      </c>
    </row>
    <row r="36" spans="1:13" ht="114" customHeight="1" x14ac:dyDescent="0.25">
      <c r="A36" s="232"/>
      <c r="B36" s="224"/>
      <c r="C36" s="283"/>
      <c r="D36" s="225"/>
      <c r="E36" s="20" t="s">
        <v>35</v>
      </c>
      <c r="F36" s="130">
        <v>332556683.87</v>
      </c>
      <c r="G36" s="31">
        <v>184785499.99000001</v>
      </c>
      <c r="H36" s="31">
        <v>299406500</v>
      </c>
      <c r="I36" s="127">
        <v>139069500</v>
      </c>
      <c r="J36" s="127">
        <v>160337000</v>
      </c>
      <c r="K36" s="151"/>
      <c r="L36" s="127"/>
      <c r="M36" s="357"/>
    </row>
    <row r="37" spans="1:13" ht="172.5" customHeight="1" x14ac:dyDescent="0.25">
      <c r="A37" s="217"/>
      <c r="B37" s="213"/>
      <c r="C37" s="284"/>
      <c r="D37" s="209"/>
      <c r="E37" s="20" t="s">
        <v>45</v>
      </c>
      <c r="F37" s="130">
        <v>34752978.609999999</v>
      </c>
      <c r="G37" s="31">
        <v>26975547.889999997</v>
      </c>
      <c r="H37" s="31">
        <v>23898507</v>
      </c>
      <c r="I37" s="127">
        <v>15459707</v>
      </c>
      <c r="J37" s="127">
        <v>8438800</v>
      </c>
      <c r="K37" s="151"/>
      <c r="L37" s="127"/>
      <c r="M37" s="358"/>
    </row>
    <row r="38" spans="1:13" ht="108.75" customHeight="1" x14ac:dyDescent="0.25">
      <c r="A38" s="271" t="s">
        <v>159</v>
      </c>
      <c r="B38" s="278" t="s">
        <v>172</v>
      </c>
      <c r="C38" s="303" t="s">
        <v>36</v>
      </c>
      <c r="D38" s="254" t="s">
        <v>51</v>
      </c>
      <c r="E38" s="19" t="s">
        <v>41</v>
      </c>
      <c r="F38" s="30">
        <v>15660603.039999999</v>
      </c>
      <c r="G38" s="30">
        <v>15660603.039999999</v>
      </c>
      <c r="H38" s="31">
        <v>7924743</v>
      </c>
      <c r="I38" s="130">
        <v>7924743</v>
      </c>
      <c r="J38" s="139"/>
      <c r="K38" s="30"/>
      <c r="L38" s="29"/>
      <c r="M38" s="292" t="s">
        <v>460</v>
      </c>
    </row>
    <row r="39" spans="1:13" ht="122.25" customHeight="1" x14ac:dyDescent="0.25">
      <c r="A39" s="271"/>
      <c r="B39" s="278"/>
      <c r="C39" s="303"/>
      <c r="D39" s="254"/>
      <c r="E39" s="19" t="s">
        <v>42</v>
      </c>
      <c r="F39" s="30">
        <v>15660603.039999999</v>
      </c>
      <c r="G39" s="30">
        <v>15660603.039999999</v>
      </c>
      <c r="H39" s="31">
        <v>7924743</v>
      </c>
      <c r="I39" s="130">
        <v>7924743</v>
      </c>
      <c r="J39" s="139"/>
      <c r="K39" s="29"/>
      <c r="L39" s="29"/>
      <c r="M39" s="292"/>
    </row>
    <row r="40" spans="1:13" ht="117.75" customHeight="1" x14ac:dyDescent="0.25">
      <c r="A40" s="271" t="s">
        <v>19</v>
      </c>
      <c r="B40" s="278" t="s">
        <v>172</v>
      </c>
      <c r="C40" s="303">
        <v>2016</v>
      </c>
      <c r="D40" s="254"/>
      <c r="E40" s="19" t="s">
        <v>41</v>
      </c>
      <c r="F40" s="30">
        <v>48611242.840000004</v>
      </c>
      <c r="G40" s="130">
        <v>2257192.8400000003</v>
      </c>
      <c r="H40" s="31">
        <v>46354050</v>
      </c>
      <c r="I40" s="150"/>
      <c r="J40" s="130"/>
      <c r="K40" s="29">
        <v>46354050</v>
      </c>
      <c r="L40" s="150"/>
      <c r="M40" s="320" t="s">
        <v>384</v>
      </c>
    </row>
    <row r="41" spans="1:13" ht="103.5" customHeight="1" x14ac:dyDescent="0.25">
      <c r="A41" s="271"/>
      <c r="B41" s="278"/>
      <c r="C41" s="303"/>
      <c r="D41" s="254"/>
      <c r="E41" s="19" t="s">
        <v>42</v>
      </c>
      <c r="F41" s="30">
        <v>48611242.840000004</v>
      </c>
      <c r="G41" s="30">
        <v>2257192.8400000003</v>
      </c>
      <c r="H41" s="31">
        <v>46354050</v>
      </c>
      <c r="I41" s="150"/>
      <c r="J41" s="130"/>
      <c r="K41" s="29">
        <v>46354050</v>
      </c>
      <c r="L41" s="150"/>
      <c r="M41" s="320"/>
    </row>
    <row r="42" spans="1:13" ht="118.5" customHeight="1" x14ac:dyDescent="0.25">
      <c r="A42" s="271" t="s">
        <v>380</v>
      </c>
      <c r="B42" s="305" t="s">
        <v>184</v>
      </c>
      <c r="C42" s="254" t="s">
        <v>371</v>
      </c>
      <c r="D42" s="254" t="s">
        <v>62</v>
      </c>
      <c r="E42" s="141" t="s">
        <v>41</v>
      </c>
      <c r="F42" s="30">
        <v>504732401.80000001</v>
      </c>
      <c r="G42" s="30"/>
      <c r="H42" s="30">
        <f t="shared" ref="H42" si="1">H43</f>
        <v>10371840</v>
      </c>
      <c r="I42" s="30"/>
      <c r="J42" s="30">
        <f t="shared" ref="J42:K42" si="2">J43</f>
        <v>1358630</v>
      </c>
      <c r="K42" s="30">
        <f t="shared" si="2"/>
        <v>9013210</v>
      </c>
      <c r="L42" s="30"/>
      <c r="M42" s="320" t="s">
        <v>461</v>
      </c>
    </row>
    <row r="43" spans="1:13" ht="135.75" customHeight="1" x14ac:dyDescent="0.25">
      <c r="A43" s="271"/>
      <c r="B43" s="305"/>
      <c r="C43" s="254"/>
      <c r="D43" s="254"/>
      <c r="E43" s="141" t="s">
        <v>42</v>
      </c>
      <c r="F43" s="30">
        <v>504732401.80000001</v>
      </c>
      <c r="G43" s="30"/>
      <c r="H43" s="30">
        <f t="shared" ref="H43" si="3">I43+J43+K43+L43</f>
        <v>10371840</v>
      </c>
      <c r="I43" s="30"/>
      <c r="J43" s="130">
        <f>8565+1350065</f>
        <v>1358630</v>
      </c>
      <c r="K43" s="29">
        <v>9013210</v>
      </c>
      <c r="L43" s="30"/>
      <c r="M43" s="320"/>
    </row>
    <row r="44" spans="1:13" ht="41.25" customHeight="1" x14ac:dyDescent="0.25">
      <c r="A44" s="321" t="s">
        <v>367</v>
      </c>
      <c r="B44" s="304" t="s">
        <v>368</v>
      </c>
      <c r="C44" s="254" t="s">
        <v>369</v>
      </c>
      <c r="D44" s="254"/>
      <c r="E44" s="133" t="s">
        <v>41</v>
      </c>
      <c r="F44" s="130">
        <f>F45</f>
        <v>278667190</v>
      </c>
      <c r="G44" s="130"/>
      <c r="H44" s="130">
        <f t="shared" ref="H44" si="4">H45</f>
        <v>9000000</v>
      </c>
      <c r="I44" s="127"/>
      <c r="J44" s="127">
        <f t="shared" ref="J44" si="5">J45</f>
        <v>9000000</v>
      </c>
      <c r="K44" s="127"/>
      <c r="L44" s="127"/>
      <c r="M44" s="320" t="s">
        <v>462</v>
      </c>
    </row>
    <row r="45" spans="1:13" ht="175.5" customHeight="1" x14ac:dyDescent="0.25">
      <c r="A45" s="321"/>
      <c r="B45" s="305"/>
      <c r="C45" s="254"/>
      <c r="D45" s="254"/>
      <c r="E45" s="133" t="s">
        <v>76</v>
      </c>
      <c r="F45" s="130">
        <f>278667190</f>
        <v>278667190</v>
      </c>
      <c r="G45" s="127"/>
      <c r="H45" s="30">
        <f t="shared" ref="H45" si="6">I45+J45+K45+L45</f>
        <v>9000000</v>
      </c>
      <c r="I45" s="127"/>
      <c r="J45" s="127">
        <v>9000000</v>
      </c>
      <c r="K45" s="127"/>
      <c r="L45" s="127"/>
      <c r="M45" s="320"/>
    </row>
    <row r="46" spans="1:13" ht="123" customHeight="1" x14ac:dyDescent="0.25">
      <c r="A46" s="321" t="s">
        <v>221</v>
      </c>
      <c r="B46" s="276" t="s">
        <v>222</v>
      </c>
      <c r="C46" s="303"/>
      <c r="D46" s="254" t="s">
        <v>79</v>
      </c>
      <c r="E46" s="20" t="s">
        <v>41</v>
      </c>
      <c r="F46" s="130"/>
      <c r="G46" s="127"/>
      <c r="H46" s="31">
        <f t="shared" ref="H46:H47" si="7">I46+J46+K46+L46</f>
        <v>617401</v>
      </c>
      <c r="I46" s="127">
        <v>617401</v>
      </c>
      <c r="J46" s="139"/>
      <c r="K46" s="127"/>
      <c r="L46" s="127"/>
      <c r="M46" s="286" t="s">
        <v>210</v>
      </c>
    </row>
    <row r="47" spans="1:13" ht="111" customHeight="1" x14ac:dyDescent="0.25">
      <c r="A47" s="321"/>
      <c r="B47" s="277"/>
      <c r="C47" s="303"/>
      <c r="D47" s="254"/>
      <c r="E47" s="20" t="s">
        <v>76</v>
      </c>
      <c r="F47" s="130"/>
      <c r="G47" s="127"/>
      <c r="H47" s="31">
        <f t="shared" si="7"/>
        <v>617401</v>
      </c>
      <c r="I47" s="127">
        <v>617401</v>
      </c>
      <c r="J47" s="139"/>
      <c r="K47" s="127"/>
      <c r="L47" s="127"/>
      <c r="M47" s="286"/>
    </row>
    <row r="48" spans="1:13" s="4" customFormat="1" ht="114.75" customHeight="1" x14ac:dyDescent="0.25">
      <c r="A48" s="114" t="s">
        <v>0</v>
      </c>
      <c r="B48" s="191" t="s">
        <v>185</v>
      </c>
      <c r="C48" s="83">
        <v>2018</v>
      </c>
      <c r="D48" s="82" t="s">
        <v>1</v>
      </c>
      <c r="E48" s="20" t="s">
        <v>76</v>
      </c>
      <c r="F48" s="130"/>
      <c r="G48" s="31"/>
      <c r="H48" s="31"/>
      <c r="I48" s="29"/>
      <c r="J48" s="127"/>
      <c r="K48" s="29"/>
      <c r="L48" s="29"/>
      <c r="M48" s="118" t="s">
        <v>211</v>
      </c>
    </row>
    <row r="49" spans="1:13" ht="23.25" customHeight="1" x14ac:dyDescent="0.25">
      <c r="A49" s="289" t="s">
        <v>75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1"/>
    </row>
    <row r="50" spans="1:13" ht="246" customHeight="1" x14ac:dyDescent="0.25">
      <c r="A50" s="271" t="s">
        <v>197</v>
      </c>
      <c r="B50" s="276" t="s">
        <v>209</v>
      </c>
      <c r="C50" s="471" t="s">
        <v>36</v>
      </c>
      <c r="D50" s="285" t="s">
        <v>446</v>
      </c>
      <c r="E50" s="20" t="s">
        <v>41</v>
      </c>
      <c r="F50" s="130">
        <v>43436589.640000001</v>
      </c>
      <c r="G50" s="30">
        <v>15809009.18</v>
      </c>
      <c r="H50" s="32">
        <v>27743224.649999999</v>
      </c>
      <c r="I50" s="150"/>
      <c r="J50" s="32">
        <v>27743224.649999999</v>
      </c>
      <c r="K50" s="150"/>
      <c r="L50" s="30"/>
      <c r="M50" s="287" t="s">
        <v>463</v>
      </c>
    </row>
    <row r="51" spans="1:13" ht="253.5" customHeight="1" x14ac:dyDescent="0.25">
      <c r="A51" s="271"/>
      <c r="B51" s="276"/>
      <c r="C51" s="471"/>
      <c r="D51" s="285"/>
      <c r="E51" s="20" t="s">
        <v>45</v>
      </c>
      <c r="F51" s="172">
        <v>43436589.640000001</v>
      </c>
      <c r="G51" s="30">
        <v>15809009.18</v>
      </c>
      <c r="H51" s="32">
        <v>27743224.649999999</v>
      </c>
      <c r="I51" s="150"/>
      <c r="J51" s="32">
        <v>27743224.649999999</v>
      </c>
      <c r="K51" s="150"/>
      <c r="L51" s="29"/>
      <c r="M51" s="288"/>
    </row>
    <row r="52" spans="1:13" ht="96.75" customHeight="1" x14ac:dyDescent="0.25">
      <c r="A52" s="114" t="s">
        <v>331</v>
      </c>
      <c r="B52" s="191" t="s">
        <v>173</v>
      </c>
      <c r="C52" s="83">
        <v>2015</v>
      </c>
      <c r="D52" s="82" t="s">
        <v>79</v>
      </c>
      <c r="E52" s="20" t="s">
        <v>76</v>
      </c>
      <c r="F52" s="130"/>
      <c r="G52" s="31"/>
      <c r="H52" s="32"/>
      <c r="I52" s="33"/>
      <c r="J52" s="33"/>
      <c r="K52" s="33"/>
      <c r="L52" s="33"/>
      <c r="M52" s="168" t="s">
        <v>509</v>
      </c>
    </row>
    <row r="53" spans="1:13" ht="100.5" customHeight="1" x14ac:dyDescent="0.25">
      <c r="A53" s="165" t="s">
        <v>332</v>
      </c>
      <c r="B53" s="191" t="s">
        <v>174</v>
      </c>
      <c r="C53" s="83">
        <v>2015</v>
      </c>
      <c r="D53" s="82" t="s">
        <v>82</v>
      </c>
      <c r="E53" s="20" t="s">
        <v>76</v>
      </c>
      <c r="F53" s="130"/>
      <c r="G53" s="31"/>
      <c r="H53" s="32"/>
      <c r="I53" s="33"/>
      <c r="J53" s="33"/>
      <c r="K53" s="33"/>
      <c r="L53" s="33"/>
      <c r="M53" s="168" t="s">
        <v>414</v>
      </c>
    </row>
    <row r="54" spans="1:13" ht="123.75" customHeight="1" x14ac:dyDescent="0.25">
      <c r="A54" s="114" t="s">
        <v>333</v>
      </c>
      <c r="B54" s="191" t="s">
        <v>175</v>
      </c>
      <c r="C54" s="83">
        <v>2016</v>
      </c>
      <c r="D54" s="82" t="s">
        <v>83</v>
      </c>
      <c r="E54" s="20" t="s">
        <v>76</v>
      </c>
      <c r="F54" s="130"/>
      <c r="G54" s="31"/>
      <c r="H54" s="32"/>
      <c r="I54" s="33"/>
      <c r="J54" s="33"/>
      <c r="K54" s="33"/>
      <c r="L54" s="33"/>
      <c r="M54" s="119" t="s">
        <v>510</v>
      </c>
    </row>
    <row r="55" spans="1:13" ht="114.75" customHeight="1" x14ac:dyDescent="0.25">
      <c r="A55" s="114" t="s">
        <v>334</v>
      </c>
      <c r="B55" s="191" t="s">
        <v>176</v>
      </c>
      <c r="C55" s="83">
        <v>2015</v>
      </c>
      <c r="D55" s="82" t="s">
        <v>84</v>
      </c>
      <c r="E55" s="20" t="s">
        <v>76</v>
      </c>
      <c r="F55" s="130"/>
      <c r="G55" s="31"/>
      <c r="H55" s="32"/>
      <c r="I55" s="33"/>
      <c r="J55" s="33"/>
      <c r="K55" s="33"/>
      <c r="L55" s="33"/>
      <c r="M55" s="119" t="s">
        <v>511</v>
      </c>
    </row>
    <row r="56" spans="1:13" ht="92.25" customHeight="1" x14ac:dyDescent="0.25">
      <c r="A56" s="114" t="s">
        <v>85</v>
      </c>
      <c r="B56" s="191" t="s">
        <v>177</v>
      </c>
      <c r="C56" s="83">
        <v>2017</v>
      </c>
      <c r="D56" s="82" t="s">
        <v>86</v>
      </c>
      <c r="E56" s="20" t="s">
        <v>76</v>
      </c>
      <c r="F56" s="130"/>
      <c r="G56" s="31"/>
      <c r="H56" s="32"/>
      <c r="I56" s="33"/>
      <c r="J56" s="33"/>
      <c r="K56" s="33"/>
      <c r="L56" s="33"/>
      <c r="M56" s="119" t="s">
        <v>212</v>
      </c>
    </row>
    <row r="57" spans="1:13" ht="100.5" customHeight="1" x14ac:dyDescent="0.25">
      <c r="A57" s="114" t="s">
        <v>335</v>
      </c>
      <c r="B57" s="191" t="s">
        <v>178</v>
      </c>
      <c r="C57" s="83">
        <v>2016</v>
      </c>
      <c r="D57" s="82" t="s">
        <v>87</v>
      </c>
      <c r="E57" s="20" t="s">
        <v>76</v>
      </c>
      <c r="F57" s="130"/>
      <c r="G57" s="31"/>
      <c r="H57" s="32"/>
      <c r="I57" s="33"/>
      <c r="J57" s="33"/>
      <c r="K57" s="33"/>
      <c r="L57" s="33"/>
      <c r="M57" s="119" t="s">
        <v>213</v>
      </c>
    </row>
    <row r="58" spans="1:13" ht="140.25" customHeight="1" x14ac:dyDescent="0.25">
      <c r="A58" s="114" t="s">
        <v>329</v>
      </c>
      <c r="B58" s="191" t="s">
        <v>188</v>
      </c>
      <c r="C58" s="83">
        <v>2017</v>
      </c>
      <c r="D58" s="82" t="s">
        <v>88</v>
      </c>
      <c r="E58" s="20" t="s">
        <v>76</v>
      </c>
      <c r="F58" s="130"/>
      <c r="G58" s="31"/>
      <c r="H58" s="32"/>
      <c r="I58" s="33"/>
      <c r="J58" s="33"/>
      <c r="K58" s="33"/>
      <c r="L58" s="33"/>
      <c r="M58" s="119" t="s">
        <v>214</v>
      </c>
    </row>
    <row r="59" spans="1:13" ht="78.75" customHeight="1" x14ac:dyDescent="0.25">
      <c r="A59" s="114" t="s">
        <v>5</v>
      </c>
      <c r="B59" s="191" t="s">
        <v>189</v>
      </c>
      <c r="C59" s="81">
        <v>2018</v>
      </c>
      <c r="D59" s="82" t="s">
        <v>90</v>
      </c>
      <c r="E59" s="20" t="s">
        <v>76</v>
      </c>
      <c r="F59" s="130"/>
      <c r="G59" s="31"/>
      <c r="H59" s="32"/>
      <c r="I59" s="29"/>
      <c r="J59" s="127"/>
      <c r="K59" s="29"/>
      <c r="L59" s="29"/>
      <c r="M59" s="119" t="s">
        <v>215</v>
      </c>
    </row>
    <row r="60" spans="1:13" ht="108" customHeight="1" x14ac:dyDescent="0.25">
      <c r="A60" s="165" t="s">
        <v>330</v>
      </c>
      <c r="B60" s="191" t="s">
        <v>186</v>
      </c>
      <c r="C60" s="81">
        <v>2015</v>
      </c>
      <c r="D60" s="82" t="s">
        <v>79</v>
      </c>
      <c r="E60" s="20" t="s">
        <v>76</v>
      </c>
      <c r="F60" s="130"/>
      <c r="G60" s="31"/>
      <c r="H60" s="32"/>
      <c r="I60" s="29"/>
      <c r="J60" s="127"/>
      <c r="K60" s="29"/>
      <c r="L60" s="29"/>
      <c r="M60" s="185" t="s">
        <v>512</v>
      </c>
    </row>
    <row r="61" spans="1:13" ht="204" customHeight="1" x14ac:dyDescent="0.25">
      <c r="A61" s="167" t="s">
        <v>25</v>
      </c>
      <c r="B61" s="191" t="s">
        <v>187</v>
      </c>
      <c r="C61" s="81">
        <v>2015</v>
      </c>
      <c r="D61" s="82" t="s">
        <v>79</v>
      </c>
      <c r="E61" s="20" t="s">
        <v>76</v>
      </c>
      <c r="F61" s="130"/>
      <c r="G61" s="31"/>
      <c r="H61" s="32"/>
      <c r="I61" s="29"/>
      <c r="J61" s="127"/>
      <c r="K61" s="29"/>
      <c r="L61" s="29"/>
      <c r="M61" s="186" t="s">
        <v>513</v>
      </c>
    </row>
    <row r="62" spans="1:13" ht="111.75" customHeight="1" x14ac:dyDescent="0.25">
      <c r="A62" s="114" t="s">
        <v>6</v>
      </c>
      <c r="B62" s="191">
        <v>14930</v>
      </c>
      <c r="C62" s="81">
        <v>2016</v>
      </c>
      <c r="D62" s="6" t="s">
        <v>2</v>
      </c>
      <c r="E62" s="20" t="s">
        <v>76</v>
      </c>
      <c r="F62" s="130"/>
      <c r="G62" s="31"/>
      <c r="H62" s="32"/>
      <c r="I62" s="29"/>
      <c r="J62" s="127"/>
      <c r="K62" s="29"/>
      <c r="L62" s="29"/>
      <c r="M62" s="186" t="s">
        <v>514</v>
      </c>
    </row>
    <row r="63" spans="1:13" ht="154.5" customHeight="1" x14ac:dyDescent="0.25">
      <c r="A63" s="271" t="s">
        <v>111</v>
      </c>
      <c r="B63" s="278" t="s">
        <v>179</v>
      </c>
      <c r="C63" s="274" t="s">
        <v>465</v>
      </c>
      <c r="D63" s="254" t="s">
        <v>21</v>
      </c>
      <c r="E63" s="63" t="s">
        <v>41</v>
      </c>
      <c r="F63" s="130">
        <v>211069901</v>
      </c>
      <c r="G63" s="31">
        <v>10111167.58</v>
      </c>
      <c r="H63" s="32"/>
      <c r="I63" s="130"/>
      <c r="J63" s="130"/>
      <c r="K63" s="130"/>
      <c r="L63" s="151"/>
      <c r="M63" s="287" t="s">
        <v>464</v>
      </c>
    </row>
    <row r="64" spans="1:13" ht="135" customHeight="1" x14ac:dyDescent="0.25">
      <c r="A64" s="271"/>
      <c r="B64" s="278"/>
      <c r="C64" s="275"/>
      <c r="D64" s="254"/>
      <c r="E64" s="63" t="s">
        <v>46</v>
      </c>
      <c r="F64" s="130">
        <v>211069901</v>
      </c>
      <c r="G64" s="31">
        <v>10111167.58</v>
      </c>
      <c r="H64" s="32"/>
      <c r="I64" s="130"/>
      <c r="J64" s="130"/>
      <c r="K64" s="130"/>
      <c r="L64" s="151"/>
      <c r="M64" s="402"/>
    </row>
    <row r="65" spans="1:19" ht="24.75" customHeight="1" x14ac:dyDescent="0.25">
      <c r="A65" s="227" t="s">
        <v>12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9"/>
    </row>
    <row r="66" spans="1:19" ht="47.25" customHeight="1" x14ac:dyDescent="0.25">
      <c r="A66" s="273" t="s">
        <v>160</v>
      </c>
      <c r="B66" s="212" t="s">
        <v>206</v>
      </c>
      <c r="C66" s="471" t="s">
        <v>36</v>
      </c>
      <c r="D66" s="477" t="s">
        <v>60</v>
      </c>
      <c r="E66" s="19" t="s">
        <v>41</v>
      </c>
      <c r="F66" s="30">
        <v>1668183046.1500001</v>
      </c>
      <c r="G66" s="30">
        <v>1506144346.1499999</v>
      </c>
      <c r="H66" s="32">
        <v>615997000</v>
      </c>
      <c r="I66" s="150">
        <f>I67+I68+I69</f>
        <v>615997000</v>
      </c>
      <c r="J66" s="130">
        <v>162038700</v>
      </c>
      <c r="K66" s="30"/>
      <c r="L66" s="30"/>
      <c r="M66" s="320" t="s">
        <v>561</v>
      </c>
    </row>
    <row r="67" spans="1:19" ht="78.75" customHeight="1" x14ac:dyDescent="0.25">
      <c r="A67" s="273"/>
      <c r="B67" s="224"/>
      <c r="C67" s="471"/>
      <c r="D67" s="477"/>
      <c r="E67" s="21" t="s">
        <v>77</v>
      </c>
      <c r="F67" s="30"/>
      <c r="G67" s="29"/>
      <c r="H67" s="32"/>
      <c r="I67" s="151"/>
      <c r="J67" s="127"/>
      <c r="K67" s="29"/>
      <c r="L67" s="29"/>
      <c r="M67" s="320"/>
    </row>
    <row r="68" spans="1:19" ht="162" customHeight="1" x14ac:dyDescent="0.25">
      <c r="A68" s="273"/>
      <c r="B68" s="224"/>
      <c r="C68" s="471"/>
      <c r="D68" s="477"/>
      <c r="E68" s="21" t="s">
        <v>78</v>
      </c>
      <c r="F68" s="30">
        <v>1554138985.1400001</v>
      </c>
      <c r="G68" s="30">
        <v>1392100285.1399999</v>
      </c>
      <c r="H68" s="32">
        <v>778035700</v>
      </c>
      <c r="I68" s="150">
        <v>615997000</v>
      </c>
      <c r="J68" s="172">
        <v>162038700</v>
      </c>
      <c r="K68" s="29"/>
      <c r="L68" s="29"/>
      <c r="M68" s="320"/>
    </row>
    <row r="69" spans="1:19" ht="138.75" customHeight="1" x14ac:dyDescent="0.25">
      <c r="A69" s="273"/>
      <c r="B69" s="213"/>
      <c r="C69" s="471"/>
      <c r="D69" s="477"/>
      <c r="E69" s="21" t="s">
        <v>42</v>
      </c>
      <c r="F69" s="30">
        <v>114044061.01000001</v>
      </c>
      <c r="G69" s="32">
        <v>114044061.01000001</v>
      </c>
      <c r="H69" s="32"/>
      <c r="I69" s="30"/>
      <c r="J69" s="130"/>
      <c r="K69" s="29"/>
      <c r="L69" s="29"/>
      <c r="M69" s="320"/>
    </row>
    <row r="70" spans="1:19" ht="142.5" customHeight="1" x14ac:dyDescent="0.25">
      <c r="A70" s="134" t="s">
        <v>7</v>
      </c>
      <c r="B70" s="191" t="s">
        <v>180</v>
      </c>
      <c r="C70" s="2">
        <v>2015</v>
      </c>
      <c r="D70" s="82" t="s">
        <v>89</v>
      </c>
      <c r="E70" s="20" t="s">
        <v>95</v>
      </c>
      <c r="F70" s="130"/>
      <c r="G70" s="31"/>
      <c r="H70" s="32"/>
      <c r="I70" s="29"/>
      <c r="J70" s="127"/>
      <c r="K70" s="29"/>
      <c r="L70" s="29"/>
      <c r="M70" s="120" t="s">
        <v>421</v>
      </c>
    </row>
    <row r="71" spans="1:19" ht="148.5" customHeight="1" x14ac:dyDescent="0.25">
      <c r="A71" s="113" t="s">
        <v>91</v>
      </c>
      <c r="B71" s="191" t="s">
        <v>181</v>
      </c>
      <c r="C71" s="16">
        <v>2015</v>
      </c>
      <c r="D71" s="82" t="s">
        <v>92</v>
      </c>
      <c r="E71" s="20" t="s">
        <v>95</v>
      </c>
      <c r="F71" s="130"/>
      <c r="G71" s="31"/>
      <c r="H71" s="32"/>
      <c r="I71" s="29"/>
      <c r="J71" s="127"/>
      <c r="K71" s="29"/>
      <c r="L71" s="29"/>
      <c r="M71" s="120" t="s">
        <v>216</v>
      </c>
    </row>
    <row r="72" spans="1:19" ht="255.75" customHeight="1" x14ac:dyDescent="0.25">
      <c r="A72" s="114" t="s">
        <v>93</v>
      </c>
      <c r="B72" s="191" t="s">
        <v>199</v>
      </c>
      <c r="C72" s="11">
        <v>2016</v>
      </c>
      <c r="D72" s="82" t="s">
        <v>94</v>
      </c>
      <c r="E72" s="20" t="s">
        <v>204</v>
      </c>
      <c r="F72" s="130"/>
      <c r="G72" s="31"/>
      <c r="H72" s="32">
        <f t="shared" ref="H72" si="8">I72+J72+K72+L72</f>
        <v>481949000</v>
      </c>
      <c r="I72" s="127">
        <v>481949000</v>
      </c>
      <c r="J72" s="139"/>
      <c r="K72" s="29"/>
      <c r="L72" s="29"/>
      <c r="M72" s="187" t="s">
        <v>515</v>
      </c>
    </row>
    <row r="73" spans="1:19" ht="198.75" customHeight="1" x14ac:dyDescent="0.25">
      <c r="A73" s="273" t="s">
        <v>120</v>
      </c>
      <c r="B73" s="278" t="s">
        <v>107</v>
      </c>
      <c r="C73" s="254">
        <v>2018</v>
      </c>
      <c r="D73" s="254" t="s">
        <v>108</v>
      </c>
      <c r="E73" s="329" t="s">
        <v>109</v>
      </c>
      <c r="F73" s="345"/>
      <c r="G73" s="293"/>
      <c r="H73" s="295"/>
      <c r="I73" s="230"/>
      <c r="J73" s="230"/>
      <c r="K73" s="230"/>
      <c r="L73" s="230"/>
      <c r="M73" s="319" t="s">
        <v>583</v>
      </c>
    </row>
    <row r="74" spans="1:19" ht="98.25" customHeight="1" x14ac:dyDescent="0.25">
      <c r="A74" s="273"/>
      <c r="B74" s="278"/>
      <c r="C74" s="254"/>
      <c r="D74" s="254"/>
      <c r="E74" s="330"/>
      <c r="F74" s="345"/>
      <c r="G74" s="294"/>
      <c r="H74" s="296"/>
      <c r="I74" s="231"/>
      <c r="J74" s="231"/>
      <c r="K74" s="231"/>
      <c r="L74" s="231"/>
      <c r="M74" s="319"/>
    </row>
    <row r="75" spans="1:19" s="5" customFormat="1" ht="22.5" customHeight="1" x14ac:dyDescent="0.25">
      <c r="A75" s="311" t="s">
        <v>14</v>
      </c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3"/>
      <c r="N75" s="3"/>
      <c r="O75" s="3"/>
      <c r="P75" s="3"/>
      <c r="Q75" s="3"/>
      <c r="R75" s="3"/>
      <c r="S75" s="3"/>
    </row>
    <row r="76" spans="1:19" ht="106.5" customHeight="1" x14ac:dyDescent="0.25">
      <c r="A76" s="271" t="s">
        <v>336</v>
      </c>
      <c r="B76" s="278" t="s">
        <v>207</v>
      </c>
      <c r="C76" s="254" t="s">
        <v>81</v>
      </c>
      <c r="D76" s="254" t="s">
        <v>49</v>
      </c>
      <c r="E76" s="20" t="s">
        <v>41</v>
      </c>
      <c r="F76" s="130">
        <v>214834013.91</v>
      </c>
      <c r="G76" s="130">
        <v>214834013.91</v>
      </c>
      <c r="H76" s="31">
        <v>158314322</v>
      </c>
      <c r="I76" s="150">
        <v>158314322</v>
      </c>
      <c r="J76" s="130"/>
      <c r="K76" s="130"/>
      <c r="L76" s="130"/>
      <c r="M76" s="214" t="s">
        <v>417</v>
      </c>
    </row>
    <row r="77" spans="1:19" ht="111" customHeight="1" x14ac:dyDescent="0.25">
      <c r="A77" s="271"/>
      <c r="B77" s="278"/>
      <c r="C77" s="254"/>
      <c r="D77" s="254"/>
      <c r="E77" s="20" t="s">
        <v>191</v>
      </c>
      <c r="F77" s="130">
        <v>180900715.63999999</v>
      </c>
      <c r="G77" s="130">
        <v>180900715.63999999</v>
      </c>
      <c r="H77" s="31">
        <v>129034200</v>
      </c>
      <c r="I77" s="150">
        <v>129034200</v>
      </c>
      <c r="J77" s="130"/>
      <c r="K77" s="130"/>
      <c r="L77" s="130"/>
      <c r="M77" s="318"/>
    </row>
    <row r="78" spans="1:19" ht="108.75" customHeight="1" x14ac:dyDescent="0.25">
      <c r="A78" s="271"/>
      <c r="B78" s="278"/>
      <c r="C78" s="254"/>
      <c r="D78" s="254"/>
      <c r="E78" s="20" t="s">
        <v>80</v>
      </c>
      <c r="F78" s="130">
        <v>7509370.5300000003</v>
      </c>
      <c r="G78" s="74">
        <v>7509370.5300000003</v>
      </c>
      <c r="H78" s="31">
        <v>14074700</v>
      </c>
      <c r="I78" s="150">
        <v>14074700</v>
      </c>
      <c r="J78" s="130"/>
      <c r="K78" s="29"/>
      <c r="L78" s="29"/>
      <c r="M78" s="318"/>
    </row>
    <row r="79" spans="1:19" ht="114.75" customHeight="1" x14ac:dyDescent="0.25">
      <c r="A79" s="271"/>
      <c r="B79" s="278"/>
      <c r="C79" s="254"/>
      <c r="D79" s="254"/>
      <c r="E79" s="20" t="s">
        <v>47</v>
      </c>
      <c r="F79" s="130">
        <v>26423927.740000002</v>
      </c>
      <c r="G79" s="31">
        <v>26423927.740000002</v>
      </c>
      <c r="H79" s="31">
        <v>15205422</v>
      </c>
      <c r="I79" s="130">
        <v>15205422</v>
      </c>
      <c r="J79" s="155"/>
      <c r="K79" s="29"/>
      <c r="L79" s="29"/>
      <c r="M79" s="215"/>
    </row>
    <row r="80" spans="1:19" ht="137.25" customHeight="1" x14ac:dyDescent="0.25">
      <c r="A80" s="216" t="s">
        <v>337</v>
      </c>
      <c r="B80" s="212">
        <v>300</v>
      </c>
      <c r="C80" s="208" t="s">
        <v>123</v>
      </c>
      <c r="D80" s="208" t="s">
        <v>124</v>
      </c>
      <c r="E80" s="20" t="s">
        <v>41</v>
      </c>
      <c r="F80" s="130">
        <v>482002860</v>
      </c>
      <c r="G80" s="31"/>
      <c r="H80" s="31">
        <f t="shared" ref="H80:H94" si="9">I80+J80+K80+L80</f>
        <v>16066762</v>
      </c>
      <c r="I80" s="125"/>
      <c r="J80" s="125">
        <v>8033381</v>
      </c>
      <c r="K80" s="125">
        <v>8033381</v>
      </c>
      <c r="L80" s="125"/>
      <c r="M80" s="222" t="s">
        <v>580</v>
      </c>
    </row>
    <row r="81" spans="1:13" ht="108" customHeight="1" x14ac:dyDescent="0.25">
      <c r="A81" s="232"/>
      <c r="B81" s="224"/>
      <c r="C81" s="225"/>
      <c r="D81" s="225"/>
      <c r="E81" s="20" t="s">
        <v>80</v>
      </c>
      <c r="F81" s="130">
        <v>457902717</v>
      </c>
      <c r="G81" s="31"/>
      <c r="H81" s="31"/>
      <c r="I81" s="125"/>
      <c r="J81" s="125"/>
      <c r="K81" s="125"/>
      <c r="L81" s="34"/>
      <c r="M81" s="234"/>
    </row>
    <row r="82" spans="1:13" ht="127.5" customHeight="1" x14ac:dyDescent="0.25">
      <c r="A82" s="217"/>
      <c r="B82" s="213"/>
      <c r="C82" s="209"/>
      <c r="D82" s="209"/>
      <c r="E82" s="20" t="s">
        <v>47</v>
      </c>
      <c r="F82" s="130">
        <v>24100143</v>
      </c>
      <c r="G82" s="31"/>
      <c r="H82" s="31">
        <f t="shared" si="9"/>
        <v>16066762</v>
      </c>
      <c r="I82" s="125"/>
      <c r="J82" s="125">
        <v>8033381</v>
      </c>
      <c r="K82" s="125">
        <v>8033381</v>
      </c>
      <c r="L82" s="34"/>
      <c r="M82" s="352"/>
    </row>
    <row r="83" spans="1:13" ht="72.75" customHeight="1" x14ac:dyDescent="0.25">
      <c r="A83" s="216" t="s">
        <v>129</v>
      </c>
      <c r="B83" s="212">
        <v>124</v>
      </c>
      <c r="C83" s="208" t="s">
        <v>131</v>
      </c>
      <c r="D83" s="208" t="s">
        <v>166</v>
      </c>
      <c r="E83" s="77" t="s">
        <v>41</v>
      </c>
      <c r="F83" s="127">
        <v>91669640</v>
      </c>
      <c r="G83" s="37"/>
      <c r="H83" s="31">
        <v>3142430</v>
      </c>
      <c r="I83" s="125"/>
      <c r="J83" s="125">
        <v>3142430</v>
      </c>
      <c r="K83" s="34"/>
      <c r="L83" s="150"/>
      <c r="M83" s="222" t="s">
        <v>466</v>
      </c>
    </row>
    <row r="84" spans="1:13" ht="71.25" customHeight="1" x14ac:dyDescent="0.25">
      <c r="A84" s="232"/>
      <c r="B84" s="224"/>
      <c r="C84" s="225"/>
      <c r="D84" s="225"/>
      <c r="E84" s="20" t="s">
        <v>80</v>
      </c>
      <c r="F84" s="125"/>
      <c r="G84" s="128"/>
      <c r="H84" s="31"/>
      <c r="I84" s="125"/>
      <c r="J84" s="125"/>
      <c r="K84" s="34"/>
      <c r="L84" s="150"/>
      <c r="M84" s="234"/>
    </row>
    <row r="85" spans="1:13" ht="224.25" customHeight="1" x14ac:dyDescent="0.25">
      <c r="A85" s="217"/>
      <c r="B85" s="213"/>
      <c r="C85" s="209"/>
      <c r="D85" s="209"/>
      <c r="E85" s="20" t="s">
        <v>47</v>
      </c>
      <c r="F85" s="130">
        <v>91669640</v>
      </c>
      <c r="G85" s="31"/>
      <c r="H85" s="31">
        <v>3142430</v>
      </c>
      <c r="I85" s="127"/>
      <c r="J85" s="127">
        <v>3142430</v>
      </c>
      <c r="K85" s="35"/>
      <c r="L85" s="150"/>
      <c r="M85" s="223"/>
    </row>
    <row r="86" spans="1:13" ht="46.5" customHeight="1" x14ac:dyDescent="0.25">
      <c r="A86" s="216" t="s">
        <v>130</v>
      </c>
      <c r="B86" s="212">
        <v>300</v>
      </c>
      <c r="C86" s="208" t="s">
        <v>31</v>
      </c>
      <c r="D86" s="208" t="s">
        <v>33</v>
      </c>
      <c r="E86" s="20" t="s">
        <v>41</v>
      </c>
      <c r="F86" s="130">
        <v>482002860</v>
      </c>
      <c r="G86" s="31"/>
      <c r="H86" s="31">
        <f t="shared" si="9"/>
        <v>16066762</v>
      </c>
      <c r="I86" s="125"/>
      <c r="J86" s="125"/>
      <c r="K86" s="125">
        <f>K88</f>
        <v>8033381</v>
      </c>
      <c r="L86" s="150">
        <f>L87+L88</f>
        <v>8033381</v>
      </c>
      <c r="M86" s="222" t="s">
        <v>477</v>
      </c>
    </row>
    <row r="87" spans="1:13" ht="104.25" customHeight="1" x14ac:dyDescent="0.25">
      <c r="A87" s="232"/>
      <c r="B87" s="224"/>
      <c r="C87" s="225"/>
      <c r="D87" s="225"/>
      <c r="E87" s="20" t="s">
        <v>80</v>
      </c>
      <c r="F87" s="130">
        <v>457902717</v>
      </c>
      <c r="G87" s="31"/>
      <c r="H87" s="31"/>
      <c r="I87" s="125"/>
      <c r="J87" s="125"/>
      <c r="K87" s="125"/>
      <c r="L87" s="151"/>
      <c r="M87" s="234"/>
    </row>
    <row r="88" spans="1:13" ht="81.75" customHeight="1" x14ac:dyDescent="0.25">
      <c r="A88" s="217"/>
      <c r="B88" s="213"/>
      <c r="C88" s="209"/>
      <c r="D88" s="209"/>
      <c r="E88" s="20" t="s">
        <v>47</v>
      </c>
      <c r="F88" s="150">
        <v>24100143</v>
      </c>
      <c r="G88" s="156"/>
      <c r="H88" s="31">
        <f t="shared" si="9"/>
        <v>16066762</v>
      </c>
      <c r="I88" s="127"/>
      <c r="J88" s="127"/>
      <c r="K88" s="127">
        <v>8033381</v>
      </c>
      <c r="L88" s="150">
        <v>8033381</v>
      </c>
      <c r="M88" s="223"/>
    </row>
    <row r="89" spans="1:13" ht="52.5" customHeight="1" x14ac:dyDescent="0.25">
      <c r="A89" s="216" t="s">
        <v>550</v>
      </c>
      <c r="B89" s="212"/>
      <c r="C89" s="208" t="s">
        <v>551</v>
      </c>
      <c r="D89" s="208" t="s">
        <v>552</v>
      </c>
      <c r="E89" s="20" t="s">
        <v>41</v>
      </c>
      <c r="F89" s="176">
        <v>482002860</v>
      </c>
      <c r="G89" s="156"/>
      <c r="H89" s="31"/>
      <c r="I89" s="182"/>
      <c r="J89" s="182"/>
      <c r="K89" s="182"/>
      <c r="L89" s="150">
        <v>160667620</v>
      </c>
      <c r="M89" s="233" t="s">
        <v>556</v>
      </c>
    </row>
    <row r="90" spans="1:13" ht="81.75" customHeight="1" x14ac:dyDescent="0.25">
      <c r="A90" s="232"/>
      <c r="B90" s="224"/>
      <c r="C90" s="225"/>
      <c r="D90" s="225"/>
      <c r="E90" s="20" t="s">
        <v>80</v>
      </c>
      <c r="F90" s="176">
        <v>457902717</v>
      </c>
      <c r="G90" s="156"/>
      <c r="H90" s="31"/>
      <c r="I90" s="182"/>
      <c r="J90" s="182"/>
      <c r="K90" s="182"/>
      <c r="L90" s="150">
        <v>152634239</v>
      </c>
      <c r="M90" s="234"/>
    </row>
    <row r="91" spans="1:13" ht="44.25" customHeight="1" x14ac:dyDescent="0.25">
      <c r="A91" s="217"/>
      <c r="B91" s="213"/>
      <c r="C91" s="209"/>
      <c r="D91" s="209"/>
      <c r="E91" s="20" t="s">
        <v>47</v>
      </c>
      <c r="F91" s="176">
        <v>24100143</v>
      </c>
      <c r="G91" s="156"/>
      <c r="H91" s="31"/>
      <c r="I91" s="182"/>
      <c r="J91" s="182"/>
      <c r="K91" s="182"/>
      <c r="L91" s="150">
        <v>8033381</v>
      </c>
      <c r="M91" s="223"/>
    </row>
    <row r="92" spans="1:13" ht="65.25" customHeight="1" x14ac:dyDescent="0.25">
      <c r="A92" s="408" t="s">
        <v>125</v>
      </c>
      <c r="B92" s="218">
        <v>80</v>
      </c>
      <c r="C92" s="220" t="s">
        <v>127</v>
      </c>
      <c r="D92" s="220" t="s">
        <v>165</v>
      </c>
      <c r="E92" s="20" t="s">
        <v>41</v>
      </c>
      <c r="F92" s="127">
        <v>116982444</v>
      </c>
      <c r="G92" s="37"/>
      <c r="H92" s="31">
        <f t="shared" si="9"/>
        <v>5849123</v>
      </c>
      <c r="I92" s="127"/>
      <c r="J92" s="127">
        <f>J93+J94</f>
        <v>5849123</v>
      </c>
      <c r="K92" s="151"/>
      <c r="L92" s="36"/>
      <c r="M92" s="222" t="s">
        <v>448</v>
      </c>
    </row>
    <row r="93" spans="1:13" ht="126" customHeight="1" x14ac:dyDescent="0.25">
      <c r="A93" s="409"/>
      <c r="B93" s="226"/>
      <c r="C93" s="267"/>
      <c r="D93" s="267"/>
      <c r="E93" s="20" t="s">
        <v>121</v>
      </c>
      <c r="F93" s="127">
        <v>111133321</v>
      </c>
      <c r="G93" s="128"/>
      <c r="H93" s="31"/>
      <c r="I93" s="125"/>
      <c r="J93" s="125"/>
      <c r="K93" s="151"/>
      <c r="L93" s="54"/>
      <c r="M93" s="234"/>
    </row>
    <row r="94" spans="1:13" ht="61.5" customHeight="1" x14ac:dyDescent="0.25">
      <c r="A94" s="409"/>
      <c r="B94" s="226"/>
      <c r="C94" s="267"/>
      <c r="D94" s="267"/>
      <c r="E94" s="394" t="s">
        <v>47</v>
      </c>
      <c r="F94" s="350">
        <v>5849123</v>
      </c>
      <c r="G94" s="230"/>
      <c r="H94" s="293">
        <f t="shared" si="9"/>
        <v>5849123</v>
      </c>
      <c r="I94" s="230"/>
      <c r="J94" s="230">
        <v>5849123</v>
      </c>
      <c r="K94" s="390"/>
      <c r="L94" s="230"/>
      <c r="M94" s="234"/>
    </row>
    <row r="95" spans="1:13" ht="45" customHeight="1" x14ac:dyDescent="0.25">
      <c r="A95" s="410"/>
      <c r="B95" s="219"/>
      <c r="C95" s="221"/>
      <c r="D95" s="221"/>
      <c r="E95" s="395"/>
      <c r="F95" s="351"/>
      <c r="G95" s="231"/>
      <c r="H95" s="294"/>
      <c r="I95" s="231"/>
      <c r="J95" s="231"/>
      <c r="K95" s="391"/>
      <c r="L95" s="231"/>
      <c r="M95" s="223"/>
    </row>
    <row r="96" spans="1:13" ht="58.5" customHeight="1" x14ac:dyDescent="0.25">
      <c r="A96" s="323" t="s">
        <v>126</v>
      </c>
      <c r="B96" s="218">
        <v>40</v>
      </c>
      <c r="C96" s="220" t="s">
        <v>128</v>
      </c>
      <c r="D96" s="220" t="s">
        <v>399</v>
      </c>
      <c r="E96" s="77" t="s">
        <v>41</v>
      </c>
      <c r="F96" s="127">
        <v>60107637</v>
      </c>
      <c r="G96" s="37"/>
      <c r="H96" s="127">
        <f t="shared" ref="H96:H106" si="10">I96+J96+K96+L96</f>
        <v>60107637</v>
      </c>
      <c r="I96" s="127">
        <v>60107637</v>
      </c>
      <c r="J96" s="139"/>
      <c r="K96" s="127"/>
      <c r="L96" s="36"/>
      <c r="M96" s="222" t="s">
        <v>447</v>
      </c>
    </row>
    <row r="97" spans="1:13" ht="96" customHeight="1" x14ac:dyDescent="0.25">
      <c r="A97" s="324"/>
      <c r="B97" s="226"/>
      <c r="C97" s="267"/>
      <c r="D97" s="267"/>
      <c r="E97" s="20" t="s">
        <v>121</v>
      </c>
      <c r="F97" s="127">
        <v>57102255</v>
      </c>
      <c r="G97" s="37"/>
      <c r="H97" s="127">
        <f t="shared" si="10"/>
        <v>57102255</v>
      </c>
      <c r="I97" s="127">
        <v>57102255</v>
      </c>
      <c r="J97" s="139"/>
      <c r="K97" s="127"/>
      <c r="L97" s="36"/>
      <c r="M97" s="234"/>
    </row>
    <row r="98" spans="1:13" ht="86.25" customHeight="1" x14ac:dyDescent="0.25">
      <c r="A98" s="325"/>
      <c r="B98" s="219"/>
      <c r="C98" s="221"/>
      <c r="D98" s="221"/>
      <c r="E98" s="20" t="s">
        <v>47</v>
      </c>
      <c r="F98" s="130">
        <v>3005382</v>
      </c>
      <c r="G98" s="31"/>
      <c r="H98" s="127">
        <f>I98+J98+K98+L98</f>
        <v>3005382</v>
      </c>
      <c r="I98" s="127">
        <v>3005382</v>
      </c>
      <c r="J98" s="139"/>
      <c r="K98" s="127"/>
      <c r="L98" s="36"/>
      <c r="M98" s="223"/>
    </row>
    <row r="99" spans="1:13" ht="86.25" customHeight="1" x14ac:dyDescent="0.25">
      <c r="A99" s="216" t="s">
        <v>475</v>
      </c>
      <c r="B99" s="218">
        <v>40</v>
      </c>
      <c r="C99" s="220" t="s">
        <v>476</v>
      </c>
      <c r="D99" s="220" t="s">
        <v>226</v>
      </c>
      <c r="E99" s="77" t="s">
        <v>41</v>
      </c>
      <c r="F99" s="172">
        <v>60107636.736000001</v>
      </c>
      <c r="G99" s="31"/>
      <c r="H99" s="174"/>
      <c r="I99" s="170"/>
      <c r="J99" s="184"/>
      <c r="K99" s="170"/>
      <c r="L99" s="36"/>
      <c r="M99" s="222" t="s">
        <v>555</v>
      </c>
    </row>
    <row r="100" spans="1:13" ht="86.25" customHeight="1" x14ac:dyDescent="0.25">
      <c r="A100" s="217"/>
      <c r="B100" s="219"/>
      <c r="C100" s="221"/>
      <c r="D100" s="221"/>
      <c r="E100" s="20" t="s">
        <v>47</v>
      </c>
      <c r="F100" s="172">
        <v>60107636.736000001</v>
      </c>
      <c r="G100" s="31"/>
      <c r="H100" s="174"/>
      <c r="I100" s="170"/>
      <c r="J100" s="184"/>
      <c r="K100" s="170"/>
      <c r="L100" s="36"/>
      <c r="M100" s="223"/>
    </row>
    <row r="101" spans="1:13" ht="64.5" customHeight="1" x14ac:dyDescent="0.25">
      <c r="A101" s="216" t="s">
        <v>132</v>
      </c>
      <c r="B101" s="315">
        <v>825</v>
      </c>
      <c r="C101" s="268" t="s">
        <v>390</v>
      </c>
      <c r="D101" s="268" t="s">
        <v>32</v>
      </c>
      <c r="E101" s="20" t="s">
        <v>41</v>
      </c>
      <c r="F101" s="130">
        <v>807383907</v>
      </c>
      <c r="G101" s="31"/>
      <c r="H101" s="127">
        <f t="shared" si="10"/>
        <v>26912796</v>
      </c>
      <c r="I101" s="125"/>
      <c r="J101" s="125"/>
      <c r="K101" s="125">
        <f>K103</f>
        <v>13456398</v>
      </c>
      <c r="L101" s="150">
        <f>L102+L103</f>
        <v>13456398</v>
      </c>
      <c r="M101" s="298" t="s">
        <v>415</v>
      </c>
    </row>
    <row r="102" spans="1:13" ht="78.75" customHeight="1" x14ac:dyDescent="0.25">
      <c r="A102" s="232"/>
      <c r="B102" s="316"/>
      <c r="C102" s="269"/>
      <c r="D102" s="269"/>
      <c r="E102" s="20" t="s">
        <v>121</v>
      </c>
      <c r="F102" s="130">
        <v>767014713</v>
      </c>
      <c r="G102" s="31"/>
      <c r="H102" s="127"/>
      <c r="I102" s="125"/>
      <c r="J102" s="125"/>
      <c r="K102" s="125"/>
      <c r="L102" s="151"/>
      <c r="M102" s="299"/>
    </row>
    <row r="103" spans="1:13" ht="82.5" customHeight="1" x14ac:dyDescent="0.25">
      <c r="A103" s="217"/>
      <c r="B103" s="317"/>
      <c r="C103" s="270"/>
      <c r="D103" s="270"/>
      <c r="E103" s="20" t="s">
        <v>47</v>
      </c>
      <c r="F103" s="130">
        <v>40369194</v>
      </c>
      <c r="G103" s="31"/>
      <c r="H103" s="127">
        <f t="shared" si="10"/>
        <v>26912796</v>
      </c>
      <c r="I103" s="127"/>
      <c r="J103" s="127"/>
      <c r="K103" s="127">
        <v>13456398</v>
      </c>
      <c r="L103" s="150">
        <v>13456398</v>
      </c>
      <c r="M103" s="300"/>
    </row>
    <row r="104" spans="1:13" ht="103.5" customHeight="1" x14ac:dyDescent="0.25">
      <c r="A104" s="216" t="s">
        <v>133</v>
      </c>
      <c r="B104" s="315" t="s">
        <v>170</v>
      </c>
      <c r="C104" s="268" t="s">
        <v>391</v>
      </c>
      <c r="D104" s="268" t="s">
        <v>190</v>
      </c>
      <c r="E104" s="20" t="s">
        <v>41</v>
      </c>
      <c r="F104" s="130">
        <v>669486499</v>
      </c>
      <c r="G104" s="31"/>
      <c r="H104" s="127">
        <f t="shared" si="10"/>
        <v>22316216</v>
      </c>
      <c r="I104" s="125"/>
      <c r="J104" s="125"/>
      <c r="K104" s="34">
        <v>11158108</v>
      </c>
      <c r="L104" s="150">
        <f>L105+L106</f>
        <v>11158108</v>
      </c>
      <c r="M104" s="298" t="s">
        <v>474</v>
      </c>
    </row>
    <row r="105" spans="1:13" ht="82.5" customHeight="1" x14ac:dyDescent="0.25">
      <c r="A105" s="232"/>
      <c r="B105" s="316"/>
      <c r="C105" s="269"/>
      <c r="D105" s="269"/>
      <c r="E105" s="20" t="s">
        <v>121</v>
      </c>
      <c r="F105" s="130">
        <v>636012175</v>
      </c>
      <c r="G105" s="31"/>
      <c r="H105" s="127"/>
      <c r="I105" s="125"/>
      <c r="J105" s="125"/>
      <c r="K105" s="34"/>
      <c r="L105" s="151"/>
      <c r="M105" s="299"/>
    </row>
    <row r="106" spans="1:13" ht="60" customHeight="1" x14ac:dyDescent="0.25">
      <c r="A106" s="217"/>
      <c r="B106" s="317"/>
      <c r="C106" s="270"/>
      <c r="D106" s="270"/>
      <c r="E106" s="20" t="s">
        <v>47</v>
      </c>
      <c r="F106" s="130">
        <v>33474324</v>
      </c>
      <c r="G106" s="31"/>
      <c r="H106" s="127">
        <f t="shared" si="10"/>
        <v>22316216</v>
      </c>
      <c r="I106" s="127"/>
      <c r="J106" s="127"/>
      <c r="K106" s="35">
        <v>11158108</v>
      </c>
      <c r="L106" s="150">
        <v>11158108</v>
      </c>
      <c r="M106" s="389"/>
    </row>
    <row r="107" spans="1:13" ht="69.75" customHeight="1" x14ac:dyDescent="0.25">
      <c r="A107" s="216" t="s">
        <v>134</v>
      </c>
      <c r="B107" s="315">
        <v>1500</v>
      </c>
      <c r="C107" s="268" t="s">
        <v>135</v>
      </c>
      <c r="D107" s="268" t="s">
        <v>37</v>
      </c>
      <c r="E107" s="20" t="s">
        <v>41</v>
      </c>
      <c r="F107" s="127">
        <v>1384947120</v>
      </c>
      <c r="G107" s="128"/>
      <c r="H107" s="127"/>
      <c r="I107" s="125"/>
      <c r="J107" s="125"/>
      <c r="K107" s="125"/>
      <c r="L107" s="34"/>
      <c r="M107" s="298" t="s">
        <v>416</v>
      </c>
    </row>
    <row r="108" spans="1:13" ht="161.25" customHeight="1" x14ac:dyDescent="0.25">
      <c r="A108" s="232"/>
      <c r="B108" s="316"/>
      <c r="C108" s="269"/>
      <c r="D108" s="269"/>
      <c r="E108" s="20" t="s">
        <v>121</v>
      </c>
      <c r="F108" s="127">
        <v>1315699764</v>
      </c>
      <c r="G108" s="128"/>
      <c r="H108" s="127"/>
      <c r="I108" s="125"/>
      <c r="J108" s="125"/>
      <c r="K108" s="125"/>
      <c r="L108" s="34"/>
      <c r="M108" s="299"/>
    </row>
    <row r="109" spans="1:13" ht="62.25" customHeight="1" x14ac:dyDescent="0.25">
      <c r="A109" s="217"/>
      <c r="B109" s="317"/>
      <c r="C109" s="270"/>
      <c r="D109" s="270"/>
      <c r="E109" s="20" t="s">
        <v>47</v>
      </c>
      <c r="F109" s="130">
        <v>69247356</v>
      </c>
      <c r="G109" s="101"/>
      <c r="H109" s="127"/>
      <c r="I109" s="125"/>
      <c r="J109" s="125"/>
      <c r="K109" s="125"/>
      <c r="L109" s="34"/>
      <c r="M109" s="389"/>
    </row>
    <row r="110" spans="1:13" ht="49.5" customHeight="1" x14ac:dyDescent="0.25">
      <c r="A110" s="321" t="s">
        <v>381</v>
      </c>
      <c r="B110" s="305">
        <v>900</v>
      </c>
      <c r="C110" s="272" t="s">
        <v>371</v>
      </c>
      <c r="D110" s="272"/>
      <c r="E110" s="142" t="s">
        <v>41</v>
      </c>
      <c r="F110" s="130">
        <v>944792440</v>
      </c>
      <c r="G110" s="130"/>
      <c r="H110" s="130"/>
      <c r="I110" s="127"/>
      <c r="J110" s="127">
        <f t="shared" ref="J110:L110" si="11">J111+J112</f>
        <v>1476000</v>
      </c>
      <c r="K110" s="127">
        <f t="shared" si="11"/>
        <v>16036000</v>
      </c>
      <c r="L110" s="127">
        <f t="shared" si="11"/>
        <v>16036000</v>
      </c>
      <c r="M110" s="322" t="s">
        <v>467</v>
      </c>
    </row>
    <row r="111" spans="1:13" ht="159.75" customHeight="1" x14ac:dyDescent="0.25">
      <c r="A111" s="321"/>
      <c r="B111" s="305"/>
      <c r="C111" s="272"/>
      <c r="D111" s="272"/>
      <c r="E111" s="142" t="s">
        <v>121</v>
      </c>
      <c r="F111" s="130"/>
      <c r="G111" s="130"/>
      <c r="H111" s="130"/>
      <c r="I111" s="127"/>
      <c r="J111" s="127"/>
      <c r="K111" s="127"/>
      <c r="L111" s="127"/>
      <c r="M111" s="322"/>
    </row>
    <row r="112" spans="1:13" ht="162" customHeight="1" x14ac:dyDescent="0.25">
      <c r="A112" s="321"/>
      <c r="B112" s="305"/>
      <c r="C112" s="272"/>
      <c r="D112" s="272"/>
      <c r="E112" s="142" t="s">
        <v>47</v>
      </c>
      <c r="F112" s="130">
        <v>944792440</v>
      </c>
      <c r="G112" s="130"/>
      <c r="H112" s="130"/>
      <c r="I112" s="127"/>
      <c r="J112" s="127">
        <f>51814+1424186</f>
        <v>1476000</v>
      </c>
      <c r="K112" s="127">
        <v>16036000</v>
      </c>
      <c r="L112" s="127">
        <v>16036000</v>
      </c>
      <c r="M112" s="322"/>
    </row>
    <row r="113" spans="1:13" ht="101.25" customHeight="1" x14ac:dyDescent="0.25">
      <c r="A113" s="321" t="s">
        <v>136</v>
      </c>
      <c r="B113" s="277">
        <v>990</v>
      </c>
      <c r="C113" s="272" t="s">
        <v>354</v>
      </c>
      <c r="D113" s="272" t="s">
        <v>32</v>
      </c>
      <c r="E113" s="59" t="s">
        <v>41</v>
      </c>
      <c r="F113" s="130">
        <v>1744528640</v>
      </c>
      <c r="G113" s="130"/>
      <c r="H113" s="127"/>
      <c r="I113" s="127"/>
      <c r="J113" s="127">
        <v>1476000</v>
      </c>
      <c r="K113" s="127"/>
      <c r="L113" s="127"/>
      <c r="M113" s="322" t="s">
        <v>468</v>
      </c>
    </row>
    <row r="114" spans="1:13" ht="105.75" customHeight="1" x14ac:dyDescent="0.25">
      <c r="A114" s="321"/>
      <c r="B114" s="277"/>
      <c r="C114" s="272"/>
      <c r="D114" s="272"/>
      <c r="E114" s="59" t="s">
        <v>121</v>
      </c>
      <c r="F114" s="130"/>
      <c r="G114" s="130"/>
      <c r="H114" s="127"/>
      <c r="I114" s="127"/>
      <c r="J114" s="127"/>
      <c r="K114" s="127"/>
      <c r="L114" s="127"/>
      <c r="M114" s="322"/>
    </row>
    <row r="115" spans="1:13" ht="173.25" customHeight="1" x14ac:dyDescent="0.25">
      <c r="A115" s="321"/>
      <c r="B115" s="277"/>
      <c r="C115" s="272"/>
      <c r="D115" s="272"/>
      <c r="E115" s="59" t="s">
        <v>47</v>
      </c>
      <c r="F115" s="172">
        <v>1744528640</v>
      </c>
      <c r="G115" s="130"/>
      <c r="H115" s="127"/>
      <c r="I115" s="127"/>
      <c r="J115" s="127">
        <v>1476000</v>
      </c>
      <c r="K115" s="127"/>
      <c r="L115" s="127"/>
      <c r="M115" s="322"/>
    </row>
    <row r="116" spans="1:13" ht="58.5" customHeight="1" x14ac:dyDescent="0.25">
      <c r="A116" s="326" t="s">
        <v>194</v>
      </c>
      <c r="B116" s="212"/>
      <c r="C116" s="268" t="s">
        <v>137</v>
      </c>
      <c r="D116" s="268" t="s">
        <v>65</v>
      </c>
      <c r="E116" s="20" t="s">
        <v>41</v>
      </c>
      <c r="F116" s="130">
        <v>792418621</v>
      </c>
      <c r="G116" s="101">
        <v>154692026.46000001</v>
      </c>
      <c r="H116" s="127">
        <f>H117+H118</f>
        <v>13206978</v>
      </c>
      <c r="I116" s="127"/>
      <c r="J116" s="127"/>
      <c r="K116" s="127"/>
      <c r="L116" s="127">
        <f>L117+L118</f>
        <v>13206978</v>
      </c>
      <c r="M116" s="214" t="s">
        <v>392</v>
      </c>
    </row>
    <row r="117" spans="1:13" ht="81.75" customHeight="1" x14ac:dyDescent="0.25">
      <c r="A117" s="327"/>
      <c r="B117" s="224"/>
      <c r="C117" s="269"/>
      <c r="D117" s="269"/>
      <c r="E117" s="20" t="s">
        <v>15</v>
      </c>
      <c r="F117" s="130">
        <v>752797689</v>
      </c>
      <c r="G117" s="101"/>
      <c r="H117" s="127"/>
      <c r="I117" s="125"/>
      <c r="J117" s="125"/>
      <c r="K117" s="125"/>
      <c r="L117" s="127"/>
      <c r="M117" s="318"/>
    </row>
    <row r="118" spans="1:13" ht="45.75" customHeight="1" x14ac:dyDescent="0.25">
      <c r="A118" s="328"/>
      <c r="B118" s="213"/>
      <c r="C118" s="270"/>
      <c r="D118" s="270"/>
      <c r="E118" s="20" t="s">
        <v>47</v>
      </c>
      <c r="F118" s="130">
        <v>39620932</v>
      </c>
      <c r="G118" s="31">
        <v>154692026.46000001</v>
      </c>
      <c r="H118" s="127">
        <f>I118+J118+K118+L118</f>
        <v>13206978</v>
      </c>
      <c r="I118" s="127"/>
      <c r="J118" s="127"/>
      <c r="K118" s="127"/>
      <c r="L118" s="127">
        <v>13206978</v>
      </c>
      <c r="M118" s="215"/>
    </row>
    <row r="119" spans="1:13" ht="59.25" customHeight="1" x14ac:dyDescent="0.25">
      <c r="A119" s="326" t="s">
        <v>394</v>
      </c>
      <c r="B119" s="255" t="s">
        <v>382</v>
      </c>
      <c r="C119" s="268"/>
      <c r="D119" s="268"/>
      <c r="E119" s="133" t="s">
        <v>41</v>
      </c>
      <c r="F119" s="130">
        <f>F120+F121</f>
        <v>38954400</v>
      </c>
      <c r="G119" s="130"/>
      <c r="H119" s="130">
        <f t="shared" ref="H119" si="12">H120+H121</f>
        <v>6029666</v>
      </c>
      <c r="I119" s="130"/>
      <c r="J119" s="130">
        <f t="shared" ref="J119" si="13">J120+J121</f>
        <v>6029666</v>
      </c>
      <c r="K119" s="130"/>
      <c r="L119" s="130"/>
      <c r="M119" s="214" t="s">
        <v>473</v>
      </c>
    </row>
    <row r="120" spans="1:13" ht="80.25" customHeight="1" x14ac:dyDescent="0.25">
      <c r="A120" s="327"/>
      <c r="B120" s="419"/>
      <c r="C120" s="269"/>
      <c r="D120" s="269"/>
      <c r="E120" s="133" t="s">
        <v>15</v>
      </c>
      <c r="F120" s="130"/>
      <c r="G120" s="31"/>
      <c r="H120" s="31"/>
      <c r="I120" s="125"/>
      <c r="J120" s="125"/>
      <c r="K120" s="125"/>
      <c r="L120" s="127"/>
      <c r="M120" s="318"/>
    </row>
    <row r="121" spans="1:13" ht="52.5" customHeight="1" x14ac:dyDescent="0.25">
      <c r="A121" s="328"/>
      <c r="B121" s="256"/>
      <c r="C121" s="270"/>
      <c r="D121" s="270"/>
      <c r="E121" s="133" t="s">
        <v>47</v>
      </c>
      <c r="F121" s="130">
        <v>38954400</v>
      </c>
      <c r="G121" s="31"/>
      <c r="H121" s="127">
        <f>I121+J121+K121+L121</f>
        <v>6029666</v>
      </c>
      <c r="I121" s="127"/>
      <c r="J121" s="127">
        <v>6029666</v>
      </c>
      <c r="K121" s="127"/>
      <c r="L121" s="127"/>
      <c r="M121" s="215"/>
    </row>
    <row r="122" spans="1:13" ht="27.75" customHeight="1" x14ac:dyDescent="0.25">
      <c r="A122" s="341" t="s">
        <v>110</v>
      </c>
      <c r="B122" s="342"/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3"/>
    </row>
    <row r="123" spans="1:13" ht="58.5" customHeight="1" x14ac:dyDescent="0.25">
      <c r="A123" s="273" t="s">
        <v>338</v>
      </c>
      <c r="B123" s="277" t="s">
        <v>143</v>
      </c>
      <c r="C123" s="301" t="s">
        <v>144</v>
      </c>
      <c r="D123" s="272" t="s">
        <v>63</v>
      </c>
      <c r="E123" s="55" t="s">
        <v>41</v>
      </c>
      <c r="F123" s="130">
        <v>344996210</v>
      </c>
      <c r="G123" s="130">
        <v>6133560</v>
      </c>
      <c r="H123" s="127">
        <v>219433800</v>
      </c>
      <c r="I123" s="127"/>
      <c r="J123" s="127"/>
      <c r="K123" s="127">
        <v>117517500</v>
      </c>
      <c r="L123" s="127">
        <v>101916300</v>
      </c>
      <c r="M123" s="347" t="s">
        <v>398</v>
      </c>
    </row>
    <row r="124" spans="1:13" ht="82.5" customHeight="1" x14ac:dyDescent="0.25">
      <c r="A124" s="273"/>
      <c r="B124" s="277"/>
      <c r="C124" s="301"/>
      <c r="D124" s="272"/>
      <c r="E124" s="55" t="s">
        <v>13</v>
      </c>
      <c r="F124" s="130">
        <v>186893890</v>
      </c>
      <c r="G124" s="130"/>
      <c r="H124" s="127"/>
      <c r="I124" s="127"/>
      <c r="J124" s="127"/>
      <c r="K124" s="127">
        <v>94014000</v>
      </c>
      <c r="L124" s="127">
        <v>76437200</v>
      </c>
      <c r="M124" s="347"/>
    </row>
    <row r="125" spans="1:13" ht="57.75" customHeight="1" x14ac:dyDescent="0.25">
      <c r="A125" s="273"/>
      <c r="B125" s="277"/>
      <c r="C125" s="301"/>
      <c r="D125" s="272"/>
      <c r="E125" s="59" t="s">
        <v>47</v>
      </c>
      <c r="F125" s="130">
        <v>158102320</v>
      </c>
      <c r="G125" s="130">
        <v>6133560</v>
      </c>
      <c r="H125" s="127">
        <v>48982600</v>
      </c>
      <c r="I125" s="127"/>
      <c r="J125" s="127"/>
      <c r="K125" s="127">
        <v>23503500</v>
      </c>
      <c r="L125" s="127">
        <v>25479100</v>
      </c>
      <c r="M125" s="347"/>
    </row>
    <row r="126" spans="1:13" ht="43.5" customHeight="1" x14ac:dyDescent="0.25">
      <c r="A126" s="273"/>
      <c r="B126" s="277" t="s">
        <v>162</v>
      </c>
      <c r="C126" s="334" t="s">
        <v>24</v>
      </c>
      <c r="D126" s="272"/>
      <c r="E126" s="59" t="s">
        <v>41</v>
      </c>
      <c r="F126" s="130">
        <v>350760472.5</v>
      </c>
      <c r="G126" s="130">
        <v>5322112.22</v>
      </c>
      <c r="H126" s="127">
        <v>333227223</v>
      </c>
      <c r="I126" s="127">
        <v>97223</v>
      </c>
      <c r="J126" s="139"/>
      <c r="K126" s="127">
        <v>220000000</v>
      </c>
      <c r="L126" s="127">
        <v>113130000</v>
      </c>
      <c r="M126" s="347"/>
    </row>
    <row r="127" spans="1:13" ht="61.5" customHeight="1" x14ac:dyDescent="0.25">
      <c r="A127" s="273"/>
      <c r="B127" s="277"/>
      <c r="C127" s="334"/>
      <c r="D127" s="272"/>
      <c r="E127" s="59" t="s">
        <v>13</v>
      </c>
      <c r="F127" s="130">
        <v>328166440</v>
      </c>
      <c r="G127" s="130"/>
      <c r="H127" s="127">
        <v>333130000</v>
      </c>
      <c r="I127" s="127"/>
      <c r="J127" s="139"/>
      <c r="K127" s="127">
        <v>220000000</v>
      </c>
      <c r="L127" s="127">
        <v>113130000</v>
      </c>
      <c r="M127" s="347"/>
    </row>
    <row r="128" spans="1:13" ht="78" customHeight="1" x14ac:dyDescent="0.25">
      <c r="A128" s="273"/>
      <c r="B128" s="277"/>
      <c r="C128" s="334"/>
      <c r="D128" s="272"/>
      <c r="E128" s="85" t="s">
        <v>69</v>
      </c>
      <c r="F128" s="130">
        <v>22594032.5</v>
      </c>
      <c r="G128" s="130">
        <v>5322112.22</v>
      </c>
      <c r="H128" s="127">
        <v>97223</v>
      </c>
      <c r="I128" s="127">
        <v>97223</v>
      </c>
      <c r="J128" s="139"/>
      <c r="K128" s="127"/>
      <c r="L128" s="127"/>
      <c r="M128" s="347"/>
    </row>
    <row r="129" spans="1:13" ht="105" customHeight="1" x14ac:dyDescent="0.25">
      <c r="A129" s="271" t="s">
        <v>115</v>
      </c>
      <c r="B129" s="277" t="s">
        <v>122</v>
      </c>
      <c r="C129" s="301" t="s">
        <v>38</v>
      </c>
      <c r="D129" s="254" t="s">
        <v>156</v>
      </c>
      <c r="E129" s="55" t="s">
        <v>41</v>
      </c>
      <c r="F129" s="130">
        <v>226399908.22</v>
      </c>
      <c r="G129" s="130">
        <v>82829000</v>
      </c>
      <c r="H129" s="127">
        <v>226399909</v>
      </c>
      <c r="I129" s="127">
        <v>82829000</v>
      </c>
      <c r="J129" s="127">
        <v>143570909</v>
      </c>
      <c r="K129" s="127"/>
      <c r="L129" s="151"/>
      <c r="M129" s="348" t="s">
        <v>478</v>
      </c>
    </row>
    <row r="130" spans="1:13" ht="100.5" customHeight="1" x14ac:dyDescent="0.25">
      <c r="A130" s="271"/>
      <c r="B130" s="277"/>
      <c r="C130" s="301"/>
      <c r="D130" s="254"/>
      <c r="E130" s="55" t="s">
        <v>13</v>
      </c>
      <c r="F130" s="130">
        <v>187998000</v>
      </c>
      <c r="G130" s="130">
        <v>74546000</v>
      </c>
      <c r="H130" s="127">
        <v>187998000</v>
      </c>
      <c r="I130" s="127">
        <v>74546000</v>
      </c>
      <c r="J130" s="127">
        <v>113452000</v>
      </c>
      <c r="K130" s="127"/>
      <c r="L130" s="151"/>
      <c r="M130" s="348"/>
    </row>
    <row r="131" spans="1:13" ht="202.5" customHeight="1" x14ac:dyDescent="0.25">
      <c r="A131" s="271"/>
      <c r="B131" s="277"/>
      <c r="C131" s="301"/>
      <c r="D131" s="254"/>
      <c r="E131" s="55" t="s">
        <v>42</v>
      </c>
      <c r="F131" s="130">
        <v>38401908.219999999</v>
      </c>
      <c r="G131" s="130">
        <v>8283000</v>
      </c>
      <c r="H131" s="127">
        <v>38401909</v>
      </c>
      <c r="I131" s="127">
        <v>8283000</v>
      </c>
      <c r="J131" s="127">
        <v>30118909</v>
      </c>
      <c r="K131" s="127"/>
      <c r="L131" s="151"/>
      <c r="M131" s="348"/>
    </row>
    <row r="132" spans="1:13" ht="110.25" customHeight="1" x14ac:dyDescent="0.25">
      <c r="A132" s="271"/>
      <c r="B132" s="278" t="s">
        <v>155</v>
      </c>
      <c r="C132" s="254" t="s">
        <v>38</v>
      </c>
      <c r="D132" s="254"/>
      <c r="E132" s="59" t="s">
        <v>41</v>
      </c>
      <c r="F132" s="130">
        <v>214345307.53</v>
      </c>
      <c r="G132" s="130">
        <v>17559212.670000002</v>
      </c>
      <c r="H132" s="127">
        <v>196786095</v>
      </c>
      <c r="I132" s="127"/>
      <c r="J132" s="75">
        <v>196786095</v>
      </c>
      <c r="K132" s="151"/>
      <c r="L132" s="127"/>
      <c r="M132" s="348"/>
    </row>
    <row r="133" spans="1:13" ht="192.75" customHeight="1" x14ac:dyDescent="0.25">
      <c r="A133" s="271"/>
      <c r="B133" s="278"/>
      <c r="C133" s="254"/>
      <c r="D133" s="254"/>
      <c r="E133" s="85" t="s">
        <v>17</v>
      </c>
      <c r="F133" s="130">
        <v>3903000</v>
      </c>
      <c r="G133" s="130">
        <v>3903000</v>
      </c>
      <c r="H133" s="127"/>
      <c r="I133" s="127"/>
      <c r="J133" s="127"/>
      <c r="K133" s="151"/>
      <c r="L133" s="127"/>
      <c r="M133" s="348"/>
    </row>
    <row r="134" spans="1:13" ht="60" customHeight="1" x14ac:dyDescent="0.25">
      <c r="A134" s="271"/>
      <c r="B134" s="278"/>
      <c r="C134" s="254"/>
      <c r="D134" s="254"/>
      <c r="E134" s="85" t="s">
        <v>69</v>
      </c>
      <c r="F134" s="130">
        <v>210442307.53</v>
      </c>
      <c r="G134" s="130">
        <v>13656212.67</v>
      </c>
      <c r="H134" s="127">
        <v>196786095</v>
      </c>
      <c r="I134" s="127"/>
      <c r="J134" s="127">
        <v>196786095</v>
      </c>
      <c r="K134" s="151"/>
      <c r="L134" s="127"/>
      <c r="M134" s="348"/>
    </row>
    <row r="135" spans="1:13" ht="36" customHeight="1" x14ac:dyDescent="0.25">
      <c r="A135" s="273" t="s">
        <v>157</v>
      </c>
      <c r="B135" s="278" t="s">
        <v>169</v>
      </c>
      <c r="C135" s="254"/>
      <c r="D135" s="254"/>
      <c r="E135" s="59" t="s">
        <v>41</v>
      </c>
      <c r="F135" s="130">
        <v>146319377.15000001</v>
      </c>
      <c r="G135" s="130">
        <v>3414517.15</v>
      </c>
      <c r="H135" s="127"/>
      <c r="I135" s="127"/>
      <c r="J135" s="127"/>
      <c r="K135" s="127"/>
      <c r="L135" s="127"/>
      <c r="M135" s="241" t="s">
        <v>479</v>
      </c>
    </row>
    <row r="136" spans="1:13" ht="60.75" customHeight="1" x14ac:dyDescent="0.25">
      <c r="A136" s="273"/>
      <c r="B136" s="278"/>
      <c r="C136" s="254"/>
      <c r="D136" s="254"/>
      <c r="E136" s="131" t="s">
        <v>17</v>
      </c>
      <c r="F136" s="130">
        <v>107178650</v>
      </c>
      <c r="G136" s="130"/>
      <c r="H136" s="127"/>
      <c r="I136" s="127"/>
      <c r="J136" s="127"/>
      <c r="K136" s="127"/>
      <c r="L136" s="127"/>
      <c r="M136" s="242"/>
    </row>
    <row r="137" spans="1:13" ht="85.5" customHeight="1" x14ac:dyDescent="0.25">
      <c r="A137" s="273"/>
      <c r="B137" s="278"/>
      <c r="C137" s="254"/>
      <c r="D137" s="254"/>
      <c r="E137" s="85" t="s">
        <v>69</v>
      </c>
      <c r="F137" s="130">
        <v>39140727.149999999</v>
      </c>
      <c r="G137" s="130">
        <v>3414517.15</v>
      </c>
      <c r="H137" s="127"/>
      <c r="I137" s="127"/>
      <c r="J137" s="127"/>
      <c r="K137" s="127"/>
      <c r="L137" s="127"/>
      <c r="M137" s="242"/>
    </row>
    <row r="138" spans="1:13" ht="41.25" customHeight="1" x14ac:dyDescent="0.25">
      <c r="A138" s="273"/>
      <c r="B138" s="278" t="s">
        <v>168</v>
      </c>
      <c r="C138" s="254"/>
      <c r="D138" s="254"/>
      <c r="E138" s="59" t="s">
        <v>41</v>
      </c>
      <c r="F138" s="130">
        <v>479134154.63</v>
      </c>
      <c r="G138" s="130">
        <v>2996434.63</v>
      </c>
      <c r="H138" s="127">
        <v>106957778</v>
      </c>
      <c r="I138" s="127">
        <v>87778</v>
      </c>
      <c r="J138" s="139"/>
      <c r="K138" s="127"/>
      <c r="L138" s="127">
        <v>106870000</v>
      </c>
      <c r="M138" s="242"/>
    </row>
    <row r="139" spans="1:13" ht="64.5" customHeight="1" x14ac:dyDescent="0.25">
      <c r="A139" s="273"/>
      <c r="B139" s="278"/>
      <c r="C139" s="254"/>
      <c r="D139" s="254"/>
      <c r="E139" s="131" t="s">
        <v>17</v>
      </c>
      <c r="F139" s="130">
        <v>341381800</v>
      </c>
      <c r="G139" s="130"/>
      <c r="H139" s="127">
        <v>106870000</v>
      </c>
      <c r="I139" s="127"/>
      <c r="J139" s="127"/>
      <c r="K139" s="127"/>
      <c r="L139" s="127">
        <v>106870000</v>
      </c>
      <c r="M139" s="242"/>
    </row>
    <row r="140" spans="1:13" ht="84" customHeight="1" x14ac:dyDescent="0.25">
      <c r="A140" s="273"/>
      <c r="B140" s="278"/>
      <c r="C140" s="254"/>
      <c r="D140" s="254"/>
      <c r="E140" s="143" t="s">
        <v>69</v>
      </c>
      <c r="F140" s="129">
        <v>137752354.63</v>
      </c>
      <c r="G140" s="129">
        <v>2996434.63</v>
      </c>
      <c r="H140" s="126">
        <v>87778</v>
      </c>
      <c r="I140" s="126">
        <v>87778</v>
      </c>
      <c r="J140" s="157"/>
      <c r="K140" s="126"/>
      <c r="L140" s="126"/>
      <c r="M140" s="243"/>
    </row>
    <row r="141" spans="1:13" ht="88.5" customHeight="1" x14ac:dyDescent="0.25">
      <c r="A141" s="346" t="s">
        <v>113</v>
      </c>
      <c r="B141" s="297" t="s">
        <v>193</v>
      </c>
      <c r="C141" s="301" t="s">
        <v>34</v>
      </c>
      <c r="D141" s="272" t="s">
        <v>48</v>
      </c>
      <c r="E141" s="84" t="s">
        <v>41</v>
      </c>
      <c r="F141" s="130">
        <v>147751413.80000001</v>
      </c>
      <c r="G141" s="130">
        <v>27911357.799999997</v>
      </c>
      <c r="H141" s="127">
        <v>62198392</v>
      </c>
      <c r="I141" s="76">
        <v>759759</v>
      </c>
      <c r="J141" s="76">
        <v>21038122</v>
      </c>
      <c r="K141" s="76">
        <v>40400511</v>
      </c>
      <c r="L141" s="150"/>
      <c r="M141" s="396" t="s">
        <v>521</v>
      </c>
    </row>
    <row r="142" spans="1:13" ht="71.25" customHeight="1" x14ac:dyDescent="0.25">
      <c r="A142" s="346"/>
      <c r="B142" s="297"/>
      <c r="C142" s="301"/>
      <c r="D142" s="272"/>
      <c r="E142" s="84" t="s">
        <v>13</v>
      </c>
      <c r="F142" s="130">
        <v>9259311.8499999996</v>
      </c>
      <c r="G142" s="130">
        <v>9259311.8499999996</v>
      </c>
      <c r="H142" s="127"/>
      <c r="I142" s="127"/>
      <c r="J142" s="76"/>
      <c r="K142" s="76"/>
      <c r="L142" s="151"/>
      <c r="M142" s="397"/>
    </row>
    <row r="143" spans="1:13" ht="29.25" customHeight="1" x14ac:dyDescent="0.25">
      <c r="A143" s="346"/>
      <c r="B143" s="297"/>
      <c r="C143" s="301"/>
      <c r="D143" s="272"/>
      <c r="E143" s="344" t="s">
        <v>42</v>
      </c>
      <c r="F143" s="345">
        <v>138492101.94999999</v>
      </c>
      <c r="G143" s="293">
        <v>18652045.949999999</v>
      </c>
      <c r="H143" s="230">
        <v>62198392</v>
      </c>
      <c r="I143" s="349">
        <v>759759</v>
      </c>
      <c r="J143" s="349">
        <v>21038122</v>
      </c>
      <c r="K143" s="349">
        <v>40400511</v>
      </c>
      <c r="L143" s="390"/>
      <c r="M143" s="397"/>
    </row>
    <row r="144" spans="1:13" ht="20.25" customHeight="1" x14ac:dyDescent="0.25">
      <c r="A144" s="346"/>
      <c r="B144" s="297"/>
      <c r="C144" s="301"/>
      <c r="D144" s="272"/>
      <c r="E144" s="344"/>
      <c r="F144" s="345"/>
      <c r="G144" s="392"/>
      <c r="H144" s="388"/>
      <c r="I144" s="349"/>
      <c r="J144" s="349"/>
      <c r="K144" s="349"/>
      <c r="L144" s="393"/>
      <c r="M144" s="397"/>
    </row>
    <row r="145" spans="1:15" ht="27.75" customHeight="1" x14ac:dyDescent="0.25">
      <c r="A145" s="346"/>
      <c r="B145" s="297"/>
      <c r="C145" s="301"/>
      <c r="D145" s="272"/>
      <c r="E145" s="344"/>
      <c r="F145" s="345"/>
      <c r="G145" s="392"/>
      <c r="H145" s="388"/>
      <c r="I145" s="349"/>
      <c r="J145" s="349"/>
      <c r="K145" s="349"/>
      <c r="L145" s="393"/>
      <c r="M145" s="397"/>
    </row>
    <row r="146" spans="1:15" ht="51" customHeight="1" x14ac:dyDescent="0.25">
      <c r="A146" s="346"/>
      <c r="B146" s="297"/>
      <c r="C146" s="301"/>
      <c r="D146" s="272"/>
      <c r="E146" s="344"/>
      <c r="F146" s="345"/>
      <c r="G146" s="294"/>
      <c r="H146" s="231"/>
      <c r="I146" s="349"/>
      <c r="J146" s="349"/>
      <c r="K146" s="349"/>
      <c r="L146" s="391"/>
      <c r="M146" s="397"/>
    </row>
    <row r="147" spans="1:15" ht="39" customHeight="1" x14ac:dyDescent="0.25">
      <c r="A147" s="331" t="s">
        <v>138</v>
      </c>
      <c r="B147" s="338" t="s">
        <v>139</v>
      </c>
      <c r="C147" s="335">
        <v>2017</v>
      </c>
      <c r="D147" s="268"/>
      <c r="E147" s="84" t="s">
        <v>41</v>
      </c>
      <c r="F147" s="130">
        <v>59662253</v>
      </c>
      <c r="G147" s="35"/>
      <c r="H147" s="35">
        <f>I147+J147+K147+L147</f>
        <v>29831253</v>
      </c>
      <c r="I147" s="35"/>
      <c r="J147" s="35"/>
      <c r="K147" s="35">
        <f>K148+K149</f>
        <v>29831253</v>
      </c>
      <c r="L147" s="35"/>
      <c r="M147" s="397"/>
    </row>
    <row r="148" spans="1:15" ht="67.5" customHeight="1" x14ac:dyDescent="0.25">
      <c r="A148" s="332"/>
      <c r="B148" s="339"/>
      <c r="C148" s="336"/>
      <c r="D148" s="269"/>
      <c r="E148" s="84" t="s">
        <v>121</v>
      </c>
      <c r="F148" s="130">
        <v>26848000</v>
      </c>
      <c r="G148" s="31"/>
      <c r="H148" s="35"/>
      <c r="I148" s="76"/>
      <c r="J148" s="127"/>
      <c r="K148" s="35"/>
      <c r="L148" s="151"/>
      <c r="M148" s="397"/>
    </row>
    <row r="149" spans="1:15" ht="56.25" customHeight="1" x14ac:dyDescent="0.25">
      <c r="A149" s="333"/>
      <c r="B149" s="340"/>
      <c r="C149" s="337"/>
      <c r="D149" s="270"/>
      <c r="E149" s="84" t="s">
        <v>42</v>
      </c>
      <c r="F149" s="130">
        <v>32814253</v>
      </c>
      <c r="G149" s="31"/>
      <c r="H149" s="35">
        <f t="shared" ref="H149" si="14">I149+J149+K149+L149</f>
        <v>29831253</v>
      </c>
      <c r="I149" s="76"/>
      <c r="J149" s="127"/>
      <c r="K149" s="35">
        <v>29831253</v>
      </c>
      <c r="L149" s="151"/>
      <c r="M149" s="398"/>
    </row>
    <row r="150" spans="1:15" ht="159" customHeight="1" x14ac:dyDescent="0.25">
      <c r="A150" s="216" t="s">
        <v>140</v>
      </c>
      <c r="B150" s="315" t="s">
        <v>480</v>
      </c>
      <c r="C150" s="268" t="s">
        <v>23</v>
      </c>
      <c r="D150" s="268" t="s">
        <v>54</v>
      </c>
      <c r="E150" s="84" t="s">
        <v>41</v>
      </c>
      <c r="F150" s="130">
        <v>65140086.549999997</v>
      </c>
      <c r="G150" s="31">
        <v>3117761.6100000003</v>
      </c>
      <c r="H150" s="41">
        <v>61294911</v>
      </c>
      <c r="I150" s="127">
        <v>211</v>
      </c>
      <c r="J150" s="127"/>
      <c r="K150" s="127">
        <v>18319000</v>
      </c>
      <c r="L150" s="150">
        <v>42975700</v>
      </c>
      <c r="M150" s="356" t="s">
        <v>481</v>
      </c>
    </row>
    <row r="151" spans="1:15" ht="103.5" customHeight="1" x14ac:dyDescent="0.25">
      <c r="A151" s="232"/>
      <c r="B151" s="316"/>
      <c r="C151" s="269"/>
      <c r="D151" s="269"/>
      <c r="E151" s="84" t="s">
        <v>13</v>
      </c>
      <c r="F151" s="130">
        <v>46886800</v>
      </c>
      <c r="G151" s="31"/>
      <c r="H151" s="41">
        <v>46886800</v>
      </c>
      <c r="I151" s="76"/>
      <c r="J151" s="76"/>
      <c r="K151" s="127">
        <v>14655000</v>
      </c>
      <c r="L151" s="150">
        <v>32231800</v>
      </c>
      <c r="M151" s="357"/>
    </row>
    <row r="152" spans="1:15" ht="96.75" customHeight="1" x14ac:dyDescent="0.25">
      <c r="A152" s="217"/>
      <c r="B152" s="317"/>
      <c r="C152" s="270"/>
      <c r="D152" s="270"/>
      <c r="E152" s="20" t="s">
        <v>47</v>
      </c>
      <c r="F152" s="130">
        <v>18253286.550000001</v>
      </c>
      <c r="G152" s="31">
        <v>3117761.6100000003</v>
      </c>
      <c r="H152" s="41">
        <v>14408111</v>
      </c>
      <c r="I152" s="127">
        <v>211</v>
      </c>
      <c r="J152" s="76"/>
      <c r="K152" s="127">
        <v>3664000</v>
      </c>
      <c r="L152" s="150">
        <v>10743900</v>
      </c>
      <c r="M152" s="358"/>
    </row>
    <row r="153" spans="1:15" ht="152.25" customHeight="1" x14ac:dyDescent="0.25">
      <c r="A153" s="424" t="s">
        <v>117</v>
      </c>
      <c r="B153" s="427" t="s">
        <v>449</v>
      </c>
      <c r="C153" s="416" t="s">
        <v>67</v>
      </c>
      <c r="D153" s="416" t="s">
        <v>52</v>
      </c>
      <c r="E153" s="84" t="s">
        <v>41</v>
      </c>
      <c r="F153" s="130">
        <v>501453921.68000001</v>
      </c>
      <c r="G153" s="31">
        <v>8939151.6799999997</v>
      </c>
      <c r="H153" s="41">
        <v>754813</v>
      </c>
      <c r="I153" s="127">
        <v>754813</v>
      </c>
      <c r="J153" s="127"/>
      <c r="K153" s="127"/>
      <c r="L153" s="35"/>
      <c r="M153" s="348" t="s">
        <v>482</v>
      </c>
    </row>
    <row r="154" spans="1:15" ht="166.5" customHeight="1" x14ac:dyDescent="0.25">
      <c r="A154" s="425"/>
      <c r="B154" s="428"/>
      <c r="C154" s="417"/>
      <c r="D154" s="417"/>
      <c r="E154" s="84" t="s">
        <v>13</v>
      </c>
      <c r="F154" s="130">
        <v>443263293</v>
      </c>
      <c r="G154" s="130"/>
      <c r="H154" s="41"/>
      <c r="I154" s="127"/>
      <c r="J154" s="127"/>
      <c r="K154" s="127"/>
      <c r="L154" s="127"/>
      <c r="M154" s="348"/>
    </row>
    <row r="155" spans="1:15" ht="93.75" customHeight="1" x14ac:dyDescent="0.25">
      <c r="A155" s="426"/>
      <c r="B155" s="429"/>
      <c r="C155" s="418"/>
      <c r="D155" s="418"/>
      <c r="E155" s="55" t="s">
        <v>42</v>
      </c>
      <c r="F155" s="130">
        <v>58190628.68</v>
      </c>
      <c r="G155" s="130">
        <v>8939151.6799999997</v>
      </c>
      <c r="H155" s="41">
        <v>754813</v>
      </c>
      <c r="I155" s="127">
        <v>754813</v>
      </c>
      <c r="J155" s="127"/>
      <c r="K155" s="127"/>
      <c r="L155" s="127"/>
      <c r="M155" s="348"/>
    </row>
    <row r="156" spans="1:15" ht="76.5" customHeight="1" x14ac:dyDescent="0.25">
      <c r="A156" s="259" t="s">
        <v>142</v>
      </c>
      <c r="B156" s="315" t="s">
        <v>450</v>
      </c>
      <c r="C156" s="268" t="s">
        <v>195</v>
      </c>
      <c r="D156" s="268" t="s">
        <v>52</v>
      </c>
      <c r="E156" s="84" t="s">
        <v>41</v>
      </c>
      <c r="F156" s="130">
        <v>374341792.61000001</v>
      </c>
      <c r="G156" s="31">
        <v>5724322.6699999999</v>
      </c>
      <c r="H156" s="41">
        <v>702080</v>
      </c>
      <c r="I156" s="127">
        <v>702080</v>
      </c>
      <c r="J156" s="127"/>
      <c r="K156" s="35"/>
      <c r="L156" s="150"/>
      <c r="M156" s="214" t="s">
        <v>483</v>
      </c>
    </row>
    <row r="157" spans="1:15" ht="124.5" customHeight="1" x14ac:dyDescent="0.25">
      <c r="A157" s="260"/>
      <c r="B157" s="316"/>
      <c r="C157" s="269"/>
      <c r="D157" s="269"/>
      <c r="E157" s="84" t="s">
        <v>13</v>
      </c>
      <c r="F157" s="130"/>
      <c r="G157" s="31"/>
      <c r="H157" s="41"/>
      <c r="I157" s="132"/>
      <c r="J157" s="132"/>
      <c r="K157" s="42"/>
      <c r="L157" s="150"/>
      <c r="M157" s="318"/>
      <c r="N157" s="13"/>
      <c r="O157" s="13"/>
    </row>
    <row r="158" spans="1:15" ht="169.5" customHeight="1" x14ac:dyDescent="0.25">
      <c r="A158" s="261"/>
      <c r="B158" s="317"/>
      <c r="C158" s="270"/>
      <c r="D158" s="270"/>
      <c r="E158" s="20" t="s">
        <v>47</v>
      </c>
      <c r="F158" s="130">
        <v>374341792.61000001</v>
      </c>
      <c r="G158" s="102">
        <v>5724322.6699999999</v>
      </c>
      <c r="H158" s="41">
        <v>702080</v>
      </c>
      <c r="I158" s="125">
        <v>702080</v>
      </c>
      <c r="J158" s="125"/>
      <c r="K158" s="34"/>
      <c r="L158" s="150"/>
      <c r="M158" s="215"/>
      <c r="N158" s="14"/>
    </row>
    <row r="159" spans="1:15" ht="65.25" customHeight="1" x14ac:dyDescent="0.25">
      <c r="A159" s="259" t="s">
        <v>141</v>
      </c>
      <c r="B159" s="315" t="s">
        <v>161</v>
      </c>
      <c r="C159" s="268" t="s">
        <v>22</v>
      </c>
      <c r="D159" s="268" t="s">
        <v>53</v>
      </c>
      <c r="E159" s="84" t="s">
        <v>41</v>
      </c>
      <c r="F159" s="130">
        <v>494305002</v>
      </c>
      <c r="G159" s="31">
        <v>6786839.2199999997</v>
      </c>
      <c r="H159" s="41">
        <f t="shared" ref="H159:H161" si="15">I159+J159+K159+L159</f>
        <v>245534257</v>
      </c>
      <c r="I159" s="127"/>
      <c r="J159" s="127"/>
      <c r="K159" s="127">
        <v>95818502</v>
      </c>
      <c r="L159" s="150">
        <v>149715755</v>
      </c>
      <c r="M159" s="214" t="s">
        <v>484</v>
      </c>
    </row>
    <row r="160" spans="1:15" ht="162.75" customHeight="1" x14ac:dyDescent="0.25">
      <c r="A160" s="260"/>
      <c r="B160" s="316"/>
      <c r="C160" s="269"/>
      <c r="D160" s="269"/>
      <c r="E160" s="84" t="s">
        <v>13</v>
      </c>
      <c r="F160" s="130">
        <v>395444004</v>
      </c>
      <c r="G160" s="102"/>
      <c r="H160" s="41">
        <f t="shared" si="15"/>
        <v>187688000</v>
      </c>
      <c r="I160" s="126"/>
      <c r="J160" s="126"/>
      <c r="K160" s="126">
        <v>76654000</v>
      </c>
      <c r="L160" s="150">
        <v>111034000</v>
      </c>
      <c r="M160" s="318"/>
    </row>
    <row r="161" spans="1:13" ht="125.25" customHeight="1" x14ac:dyDescent="0.25">
      <c r="A161" s="260"/>
      <c r="B161" s="316"/>
      <c r="C161" s="269"/>
      <c r="D161" s="269"/>
      <c r="E161" s="406" t="s">
        <v>42</v>
      </c>
      <c r="F161" s="293">
        <v>98860998</v>
      </c>
      <c r="G161" s="293">
        <v>6786839.2199999997</v>
      </c>
      <c r="H161" s="422">
        <f t="shared" si="15"/>
        <v>57846257</v>
      </c>
      <c r="I161" s="230"/>
      <c r="J161" s="230"/>
      <c r="K161" s="230">
        <v>19164502</v>
      </c>
      <c r="L161" s="447">
        <v>38681755</v>
      </c>
      <c r="M161" s="318"/>
    </row>
    <row r="162" spans="1:13" ht="49.5" customHeight="1" x14ac:dyDescent="0.25">
      <c r="A162" s="261"/>
      <c r="B162" s="317"/>
      <c r="C162" s="270"/>
      <c r="D162" s="270"/>
      <c r="E162" s="407"/>
      <c r="F162" s="294"/>
      <c r="G162" s="294"/>
      <c r="H162" s="423"/>
      <c r="I162" s="231"/>
      <c r="J162" s="231"/>
      <c r="K162" s="231"/>
      <c r="L162" s="448"/>
      <c r="M162" s="215"/>
    </row>
    <row r="163" spans="1:13" ht="13.9" hidden="1" customHeight="1" x14ac:dyDescent="0.25">
      <c r="A163" s="403" t="s">
        <v>16</v>
      </c>
      <c r="B163" s="404"/>
      <c r="C163" s="404"/>
      <c r="D163" s="404"/>
      <c r="E163" s="404"/>
      <c r="F163" s="404"/>
      <c r="G163" s="404"/>
      <c r="H163" s="404"/>
      <c r="I163" s="404"/>
      <c r="J163" s="404"/>
      <c r="K163" s="404"/>
      <c r="L163" s="404"/>
      <c r="M163" s="405"/>
    </row>
    <row r="164" spans="1:13" ht="67.5" customHeight="1" x14ac:dyDescent="0.25">
      <c r="A164" s="430" t="s">
        <v>559</v>
      </c>
      <c r="B164" s="432"/>
      <c r="C164" s="432"/>
      <c r="D164" s="274" t="s">
        <v>234</v>
      </c>
      <c r="E164" s="274" t="s">
        <v>225</v>
      </c>
      <c r="F164" s="207"/>
      <c r="G164" s="207"/>
      <c r="H164" s="207"/>
      <c r="I164" s="207"/>
      <c r="J164" s="207"/>
      <c r="K164" s="207"/>
      <c r="L164" s="207"/>
      <c r="M164" s="434" t="s">
        <v>557</v>
      </c>
    </row>
    <row r="165" spans="1:13" ht="70.5" customHeight="1" x14ac:dyDescent="0.25">
      <c r="A165" s="431"/>
      <c r="B165" s="433"/>
      <c r="C165" s="433"/>
      <c r="D165" s="275"/>
      <c r="E165" s="275"/>
      <c r="F165" s="207"/>
      <c r="G165" s="207"/>
      <c r="H165" s="207"/>
      <c r="I165" s="207"/>
      <c r="J165" s="207"/>
      <c r="K165" s="207"/>
      <c r="L165" s="207"/>
      <c r="M165" s="435"/>
    </row>
    <row r="166" spans="1:13" ht="81" customHeight="1" x14ac:dyDescent="0.25">
      <c r="A166" s="327" t="s">
        <v>485</v>
      </c>
      <c r="B166" s="224" t="s">
        <v>150</v>
      </c>
      <c r="C166" s="225">
        <v>2017</v>
      </c>
      <c r="D166" s="245"/>
      <c r="E166" s="206" t="s">
        <v>41</v>
      </c>
      <c r="F166" s="181">
        <v>409344705.81</v>
      </c>
      <c r="G166" s="102"/>
      <c r="H166" s="183">
        <v>538275</v>
      </c>
      <c r="I166" s="177">
        <v>538275</v>
      </c>
      <c r="J166" s="177"/>
      <c r="K166" s="177"/>
      <c r="L166" s="177"/>
      <c r="M166" s="237" t="s">
        <v>558</v>
      </c>
    </row>
    <row r="167" spans="1:13" ht="99.75" customHeight="1" x14ac:dyDescent="0.25">
      <c r="A167" s="327"/>
      <c r="B167" s="224"/>
      <c r="C167" s="225"/>
      <c r="D167" s="245"/>
      <c r="E167" s="67" t="s">
        <v>43</v>
      </c>
      <c r="F167" s="130">
        <v>388273464.5</v>
      </c>
      <c r="G167" s="31"/>
      <c r="H167" s="37"/>
      <c r="I167" s="127"/>
      <c r="J167" s="127"/>
      <c r="K167" s="127"/>
      <c r="L167" s="127"/>
      <c r="M167" s="237"/>
    </row>
    <row r="168" spans="1:13" ht="167.25" customHeight="1" x14ac:dyDescent="0.25">
      <c r="A168" s="328"/>
      <c r="B168" s="213"/>
      <c r="C168" s="209"/>
      <c r="D168" s="245"/>
      <c r="E168" s="69" t="s">
        <v>69</v>
      </c>
      <c r="F168" s="130">
        <v>21071241.309999999</v>
      </c>
      <c r="G168" s="101"/>
      <c r="H168" s="37">
        <v>538275</v>
      </c>
      <c r="I168" s="125">
        <v>538275</v>
      </c>
      <c r="J168" s="125"/>
      <c r="K168" s="125"/>
      <c r="L168" s="125"/>
      <c r="M168" s="237"/>
    </row>
    <row r="169" spans="1:13" ht="87.75" customHeight="1" x14ac:dyDescent="0.25">
      <c r="A169" s="411" t="s">
        <v>146</v>
      </c>
      <c r="B169" s="212" t="s">
        <v>151</v>
      </c>
      <c r="C169" s="208" t="s">
        <v>38</v>
      </c>
      <c r="D169" s="247" t="s">
        <v>400</v>
      </c>
      <c r="E169" s="68" t="s">
        <v>41</v>
      </c>
      <c r="F169" s="130">
        <v>595344436.96000004</v>
      </c>
      <c r="G169" s="31">
        <v>237351150.06999999</v>
      </c>
      <c r="H169" s="37">
        <v>514335631</v>
      </c>
      <c r="I169" s="127">
        <v>233233353</v>
      </c>
      <c r="J169" s="127">
        <v>281102278</v>
      </c>
      <c r="K169" s="127"/>
      <c r="L169" s="127"/>
      <c r="M169" s="414" t="s">
        <v>486</v>
      </c>
    </row>
    <row r="170" spans="1:13" ht="84" customHeight="1" x14ac:dyDescent="0.25">
      <c r="A170" s="412"/>
      <c r="B170" s="224"/>
      <c r="C170" s="225"/>
      <c r="D170" s="248"/>
      <c r="E170" s="68" t="s">
        <v>342</v>
      </c>
      <c r="F170" s="130">
        <v>177363400</v>
      </c>
      <c r="G170" s="31">
        <v>177363400</v>
      </c>
      <c r="H170" s="37">
        <v>177363400</v>
      </c>
      <c r="I170" s="127">
        <v>177363400</v>
      </c>
      <c r="J170" s="127"/>
      <c r="K170" s="127"/>
      <c r="L170" s="127"/>
      <c r="M170" s="414"/>
    </row>
    <row r="171" spans="1:13" ht="92.25" customHeight="1" x14ac:dyDescent="0.25">
      <c r="A171" s="412"/>
      <c r="B171" s="224"/>
      <c r="C171" s="225"/>
      <c r="D171" s="248"/>
      <c r="E171" s="67" t="s">
        <v>43</v>
      </c>
      <c r="F171" s="130">
        <v>386955419.08999997</v>
      </c>
      <c r="G171" s="31">
        <v>46864409.990000002</v>
      </c>
      <c r="H171" s="37">
        <v>303147300</v>
      </c>
      <c r="I171" s="127">
        <v>39947300</v>
      </c>
      <c r="J171" s="127">
        <v>263200000</v>
      </c>
      <c r="K171" s="127"/>
      <c r="L171" s="127"/>
      <c r="M171" s="414"/>
    </row>
    <row r="172" spans="1:13" ht="51" customHeight="1" x14ac:dyDescent="0.25">
      <c r="A172" s="413"/>
      <c r="B172" s="213"/>
      <c r="C172" s="209"/>
      <c r="D172" s="249"/>
      <c r="E172" s="67" t="s">
        <v>69</v>
      </c>
      <c r="F172" s="130">
        <v>31025617.870000001</v>
      </c>
      <c r="G172" s="31">
        <v>13123340.08</v>
      </c>
      <c r="H172" s="37">
        <v>33824931</v>
      </c>
      <c r="I172" s="127">
        <v>15922653</v>
      </c>
      <c r="J172" s="127">
        <v>17902278</v>
      </c>
      <c r="K172" s="127"/>
      <c r="L172" s="127"/>
      <c r="M172" s="415"/>
    </row>
    <row r="173" spans="1:13" ht="66.75" customHeight="1" x14ac:dyDescent="0.25">
      <c r="A173" s="326" t="s">
        <v>147</v>
      </c>
      <c r="B173" s="212" t="s">
        <v>152</v>
      </c>
      <c r="C173" s="208"/>
      <c r="D173" s="247"/>
      <c r="E173" s="68" t="s">
        <v>41</v>
      </c>
      <c r="F173" s="150">
        <v>299186779.29000002</v>
      </c>
      <c r="G173" s="156">
        <v>5308299.29</v>
      </c>
      <c r="H173" s="37">
        <v>313931</v>
      </c>
      <c r="I173" s="127">
        <v>313931</v>
      </c>
      <c r="J173" s="127"/>
      <c r="K173" s="127"/>
      <c r="L173" s="127"/>
      <c r="M173" s="238" t="s">
        <v>451</v>
      </c>
    </row>
    <row r="174" spans="1:13" ht="110.25" customHeight="1" x14ac:dyDescent="0.25">
      <c r="A174" s="327"/>
      <c r="B174" s="224"/>
      <c r="C174" s="225"/>
      <c r="D174" s="248"/>
      <c r="E174" s="67" t="s">
        <v>43</v>
      </c>
      <c r="F174" s="130">
        <v>280488810.44</v>
      </c>
      <c r="G174" s="31">
        <v>1304254.44</v>
      </c>
      <c r="H174" s="37"/>
      <c r="I174" s="127"/>
      <c r="J174" s="127"/>
      <c r="K174" s="127"/>
      <c r="L174" s="127"/>
      <c r="M174" s="239"/>
    </row>
    <row r="175" spans="1:13" ht="75" customHeight="1" x14ac:dyDescent="0.25">
      <c r="A175" s="328"/>
      <c r="B175" s="213"/>
      <c r="C175" s="209"/>
      <c r="D175" s="249"/>
      <c r="E175" s="69" t="s">
        <v>69</v>
      </c>
      <c r="F175" s="130">
        <v>18697968.850000001</v>
      </c>
      <c r="G175" s="101">
        <v>4004044.85</v>
      </c>
      <c r="H175" s="37">
        <v>313931</v>
      </c>
      <c r="I175" s="125">
        <v>313931</v>
      </c>
      <c r="J175" s="125"/>
      <c r="K175" s="125"/>
      <c r="L175" s="125"/>
      <c r="M175" s="240"/>
    </row>
    <row r="176" spans="1:13" ht="84.75" customHeight="1" x14ac:dyDescent="0.25">
      <c r="A176" s="326" t="s">
        <v>148</v>
      </c>
      <c r="B176" s="212" t="s">
        <v>153</v>
      </c>
      <c r="C176" s="208"/>
      <c r="D176" s="244"/>
      <c r="E176" s="68" t="s">
        <v>41</v>
      </c>
      <c r="F176" s="130">
        <v>216121437.69</v>
      </c>
      <c r="G176" s="31">
        <v>1022887.69</v>
      </c>
      <c r="H176" s="37">
        <v>215300</v>
      </c>
      <c r="I176" s="127">
        <v>215300</v>
      </c>
      <c r="J176" s="127"/>
      <c r="K176" s="127"/>
      <c r="L176" s="127"/>
      <c r="M176" s="241" t="s">
        <v>452</v>
      </c>
    </row>
    <row r="177" spans="1:19" ht="81" customHeight="1" x14ac:dyDescent="0.25">
      <c r="A177" s="327"/>
      <c r="B177" s="224"/>
      <c r="C177" s="225"/>
      <c r="D177" s="245"/>
      <c r="E177" s="67" t="s">
        <v>43</v>
      </c>
      <c r="F177" s="130">
        <v>205110831</v>
      </c>
      <c r="G177" s="31">
        <v>767208.5</v>
      </c>
      <c r="H177" s="37"/>
      <c r="I177" s="127"/>
      <c r="J177" s="127"/>
      <c r="K177" s="127"/>
      <c r="L177" s="127"/>
      <c r="M177" s="242"/>
    </row>
    <row r="178" spans="1:19" ht="57" customHeight="1" x14ac:dyDescent="0.25">
      <c r="A178" s="328"/>
      <c r="B178" s="213"/>
      <c r="C178" s="209"/>
      <c r="D178" s="246"/>
      <c r="E178" s="69" t="s">
        <v>69</v>
      </c>
      <c r="F178" s="130">
        <v>11010606.689999999</v>
      </c>
      <c r="G178" s="31">
        <v>255679.19</v>
      </c>
      <c r="H178" s="37">
        <v>215300</v>
      </c>
      <c r="I178" s="125">
        <v>215300</v>
      </c>
      <c r="J178" s="125"/>
      <c r="K178" s="125"/>
      <c r="L178" s="125"/>
      <c r="M178" s="243"/>
    </row>
    <row r="179" spans="1:19" ht="87" customHeight="1" x14ac:dyDescent="0.25">
      <c r="A179" s="326" t="s">
        <v>149</v>
      </c>
      <c r="B179" s="212" t="s">
        <v>154</v>
      </c>
      <c r="C179" s="208"/>
      <c r="D179" s="244"/>
      <c r="E179" s="68" t="s">
        <v>41</v>
      </c>
      <c r="F179" s="130">
        <v>459970318.52999997</v>
      </c>
      <c r="G179" s="31">
        <v>2319278.5300000003</v>
      </c>
      <c r="H179" s="37">
        <v>300309</v>
      </c>
      <c r="I179" s="127">
        <v>300309</v>
      </c>
      <c r="J179" s="127"/>
      <c r="K179" s="127"/>
      <c r="L179" s="127"/>
      <c r="M179" s="440" t="s">
        <v>487</v>
      </c>
    </row>
    <row r="180" spans="1:19" ht="116.25" customHeight="1" x14ac:dyDescent="0.25">
      <c r="A180" s="327"/>
      <c r="B180" s="224"/>
      <c r="C180" s="225"/>
      <c r="D180" s="245"/>
      <c r="E180" s="67" t="s">
        <v>43</v>
      </c>
      <c r="F180" s="130">
        <v>436393011.19999999</v>
      </c>
      <c r="G180" s="31">
        <v>1624523.2</v>
      </c>
      <c r="H180" s="37"/>
      <c r="I180" s="127"/>
      <c r="J180" s="127"/>
      <c r="K180" s="127"/>
      <c r="L180" s="127"/>
      <c r="M180" s="441"/>
    </row>
    <row r="181" spans="1:19" ht="102" customHeight="1" x14ac:dyDescent="0.25">
      <c r="A181" s="328"/>
      <c r="B181" s="213"/>
      <c r="C181" s="209"/>
      <c r="D181" s="246"/>
      <c r="E181" s="67" t="s">
        <v>69</v>
      </c>
      <c r="F181" s="130">
        <v>23577307.329999998</v>
      </c>
      <c r="G181" s="31">
        <v>694755.33000000007</v>
      </c>
      <c r="H181" s="37">
        <v>300309</v>
      </c>
      <c r="I181" s="127">
        <v>300309</v>
      </c>
      <c r="J181" s="127"/>
      <c r="K181" s="127"/>
      <c r="L181" s="127"/>
      <c r="M181" s="442"/>
    </row>
    <row r="182" spans="1:19" ht="77.25" customHeight="1" x14ac:dyDescent="0.25">
      <c r="A182" s="326" t="s">
        <v>145</v>
      </c>
      <c r="B182" s="278" t="s">
        <v>163</v>
      </c>
      <c r="C182" s="254" t="s">
        <v>64</v>
      </c>
      <c r="D182" s="254" t="s">
        <v>55</v>
      </c>
      <c r="E182" s="22" t="s">
        <v>41</v>
      </c>
      <c r="F182" s="130">
        <v>744045412.75</v>
      </c>
      <c r="G182" s="31">
        <v>6756312.75</v>
      </c>
      <c r="H182" s="37">
        <v>176446</v>
      </c>
      <c r="I182" s="38">
        <v>176446</v>
      </c>
      <c r="J182" s="58"/>
      <c r="K182" s="58"/>
      <c r="L182" s="58"/>
      <c r="M182" s="241" t="s">
        <v>453</v>
      </c>
      <c r="N182" s="14"/>
      <c r="O182" s="14"/>
      <c r="P182" s="13"/>
      <c r="Q182" s="13"/>
      <c r="R182" s="13"/>
      <c r="S182" s="13"/>
    </row>
    <row r="183" spans="1:19" ht="165.75" customHeight="1" x14ac:dyDescent="0.25">
      <c r="A183" s="327"/>
      <c r="B183" s="278"/>
      <c r="C183" s="254"/>
      <c r="D183" s="254"/>
      <c r="E183" s="67" t="s">
        <v>43</v>
      </c>
      <c r="F183" s="130">
        <v>700424645</v>
      </c>
      <c r="G183" s="130"/>
      <c r="H183" s="37"/>
      <c r="I183" s="105"/>
      <c r="J183" s="127"/>
      <c r="K183" s="127"/>
      <c r="L183" s="127"/>
      <c r="M183" s="242"/>
      <c r="N183" s="14"/>
      <c r="O183" s="14"/>
      <c r="P183" s="13"/>
      <c r="Q183" s="13"/>
      <c r="R183" s="13"/>
      <c r="S183" s="13"/>
    </row>
    <row r="184" spans="1:19" ht="127.5" customHeight="1" x14ac:dyDescent="0.25">
      <c r="A184" s="328"/>
      <c r="B184" s="278"/>
      <c r="C184" s="254"/>
      <c r="D184" s="254"/>
      <c r="E184" s="23" t="s">
        <v>69</v>
      </c>
      <c r="F184" s="130">
        <v>43620767.75</v>
      </c>
      <c r="G184" s="130">
        <v>6756312.75</v>
      </c>
      <c r="H184" s="37">
        <v>176446</v>
      </c>
      <c r="I184" s="43">
        <v>176446</v>
      </c>
      <c r="J184" s="126"/>
      <c r="K184" s="126"/>
      <c r="L184" s="126"/>
      <c r="M184" s="243"/>
      <c r="N184" s="14"/>
      <c r="O184" s="14"/>
      <c r="P184" s="13"/>
      <c r="Q184" s="13"/>
      <c r="R184" s="13"/>
      <c r="S184" s="13"/>
    </row>
    <row r="185" spans="1:19" ht="42" customHeight="1" x14ac:dyDescent="0.25">
      <c r="A185" s="259" t="s">
        <v>61</v>
      </c>
      <c r="B185" s="264" t="s">
        <v>196</v>
      </c>
      <c r="C185" s="257"/>
      <c r="D185" s="444"/>
      <c r="E185" s="24" t="s">
        <v>41</v>
      </c>
      <c r="F185" s="130">
        <v>13514800</v>
      </c>
      <c r="G185" s="130"/>
      <c r="H185" s="37">
        <v>13514800</v>
      </c>
      <c r="I185" s="44">
        <v>13514800</v>
      </c>
      <c r="J185" s="38"/>
      <c r="K185" s="38"/>
      <c r="L185" s="45"/>
      <c r="M185" s="222" t="s">
        <v>396</v>
      </c>
      <c r="N185" s="14"/>
      <c r="O185" s="14"/>
      <c r="P185" s="14"/>
    </row>
    <row r="186" spans="1:19" ht="83.25" customHeight="1" x14ac:dyDescent="0.25">
      <c r="A186" s="260"/>
      <c r="B186" s="265"/>
      <c r="C186" s="258"/>
      <c r="D186" s="445"/>
      <c r="E186" s="25" t="s">
        <v>17</v>
      </c>
      <c r="F186" s="130"/>
      <c r="G186" s="130"/>
      <c r="H186" s="37"/>
      <c r="I186" s="106"/>
      <c r="J186" s="39"/>
      <c r="K186" s="39"/>
      <c r="L186" s="126"/>
      <c r="M186" s="234"/>
    </row>
    <row r="187" spans="1:19" ht="42.75" customHeight="1" x14ac:dyDescent="0.25">
      <c r="A187" s="261"/>
      <c r="B187" s="266"/>
      <c r="C187" s="443"/>
      <c r="D187" s="446"/>
      <c r="E187" s="26" t="s">
        <v>69</v>
      </c>
      <c r="F187" s="130">
        <v>13514800</v>
      </c>
      <c r="G187" s="130"/>
      <c r="H187" s="37">
        <v>13514800</v>
      </c>
      <c r="I187" s="43">
        <v>13514800</v>
      </c>
      <c r="J187" s="40"/>
      <c r="K187" s="40"/>
      <c r="L187" s="46"/>
      <c r="M187" s="223"/>
    </row>
    <row r="188" spans="1:19" ht="59.25" customHeight="1" x14ac:dyDescent="0.25">
      <c r="A188" s="262" t="s">
        <v>114</v>
      </c>
      <c r="B188" s="252" t="s">
        <v>488</v>
      </c>
      <c r="C188" s="257" t="s">
        <v>38</v>
      </c>
      <c r="D188" s="257"/>
      <c r="E188" s="17" t="s">
        <v>41</v>
      </c>
      <c r="F188" s="47">
        <v>39225880</v>
      </c>
      <c r="G188" s="47"/>
      <c r="H188" s="37">
        <v>37512880</v>
      </c>
      <c r="I188" s="107"/>
      <c r="J188" s="37">
        <v>37512880</v>
      </c>
      <c r="K188" s="48"/>
      <c r="L188" s="48"/>
      <c r="M188" s="250" t="s">
        <v>491</v>
      </c>
    </row>
    <row r="189" spans="1:19" ht="171" customHeight="1" x14ac:dyDescent="0.25">
      <c r="A189" s="263"/>
      <c r="B189" s="253"/>
      <c r="C189" s="258"/>
      <c r="D189" s="258"/>
      <c r="E189" s="70" t="s">
        <v>30</v>
      </c>
      <c r="F189" s="71">
        <v>39225880</v>
      </c>
      <c r="G189" s="47"/>
      <c r="H189" s="37">
        <v>37512880</v>
      </c>
      <c r="I189" s="49"/>
      <c r="J189" s="37">
        <v>37512880</v>
      </c>
      <c r="K189" s="50"/>
      <c r="L189" s="51"/>
      <c r="M189" s="251"/>
    </row>
    <row r="190" spans="1:19" ht="39" customHeight="1" x14ac:dyDescent="0.25">
      <c r="A190" s="420" t="s">
        <v>339</v>
      </c>
      <c r="B190" s="255" t="s">
        <v>401</v>
      </c>
      <c r="C190" s="96"/>
      <c r="D190" s="97"/>
      <c r="E190" s="109" t="s">
        <v>41</v>
      </c>
      <c r="F190" s="98">
        <v>49999451</v>
      </c>
      <c r="G190" s="98"/>
      <c r="H190" s="37">
        <v>50060752</v>
      </c>
      <c r="I190" s="151"/>
      <c r="J190" s="95">
        <v>7642853</v>
      </c>
      <c r="K190" s="95">
        <v>14313909</v>
      </c>
      <c r="L190" s="95">
        <v>28103990</v>
      </c>
      <c r="M190" s="235" t="s">
        <v>490</v>
      </c>
    </row>
    <row r="191" spans="1:19" ht="103.5" customHeight="1" x14ac:dyDescent="0.25">
      <c r="A191" s="421"/>
      <c r="B191" s="256"/>
      <c r="C191" s="96"/>
      <c r="D191" s="97"/>
      <c r="E191" s="110" t="s">
        <v>69</v>
      </c>
      <c r="F191" s="98">
        <v>49999451</v>
      </c>
      <c r="G191" s="98"/>
      <c r="H191" s="37">
        <v>50060752</v>
      </c>
      <c r="I191" s="151"/>
      <c r="J191" s="95">
        <v>7642853</v>
      </c>
      <c r="K191" s="95">
        <v>14313909</v>
      </c>
      <c r="L191" s="95">
        <v>28103990</v>
      </c>
      <c r="M191" s="236"/>
    </row>
    <row r="192" spans="1:19" ht="101.25" customHeight="1" x14ac:dyDescent="0.25">
      <c r="A192" s="420" t="s">
        <v>340</v>
      </c>
      <c r="B192" s="255" t="s">
        <v>341</v>
      </c>
      <c r="C192" s="96"/>
      <c r="D192" s="99"/>
      <c r="E192" s="111" t="s">
        <v>41</v>
      </c>
      <c r="F192" s="98">
        <v>47595163</v>
      </c>
      <c r="G192" s="98"/>
      <c r="H192" s="37">
        <v>47595163</v>
      </c>
      <c r="I192" s="95"/>
      <c r="J192" s="95">
        <v>47595163</v>
      </c>
      <c r="K192" s="95"/>
      <c r="L192" s="95"/>
      <c r="M192" s="235" t="s">
        <v>489</v>
      </c>
    </row>
    <row r="193" spans="1:15" ht="94.5" customHeight="1" x14ac:dyDescent="0.25">
      <c r="A193" s="421"/>
      <c r="B193" s="256"/>
      <c r="C193" s="96"/>
      <c r="D193" s="100"/>
      <c r="E193" s="112" t="s">
        <v>69</v>
      </c>
      <c r="F193" s="98">
        <v>47595163</v>
      </c>
      <c r="G193" s="98"/>
      <c r="H193" s="37">
        <v>47595163</v>
      </c>
      <c r="I193" s="95"/>
      <c r="J193" s="95">
        <v>47595163</v>
      </c>
      <c r="K193" s="94"/>
      <c r="L193" s="94"/>
      <c r="M193" s="236"/>
    </row>
    <row r="194" spans="1:15" ht="19.5" customHeight="1" x14ac:dyDescent="0.25">
      <c r="A194" s="279" t="s">
        <v>18</v>
      </c>
      <c r="B194" s="280"/>
      <c r="C194" s="280"/>
      <c r="D194" s="280"/>
      <c r="E194" s="280"/>
      <c r="F194" s="280"/>
      <c r="G194" s="280"/>
      <c r="H194" s="280"/>
      <c r="I194" s="280"/>
      <c r="J194" s="280"/>
      <c r="K194" s="280"/>
      <c r="L194" s="280"/>
      <c r="M194" s="281"/>
    </row>
    <row r="195" spans="1:15" ht="18" customHeight="1" x14ac:dyDescent="0.25">
      <c r="A195" s="437" t="s">
        <v>164</v>
      </c>
      <c r="B195" s="438"/>
      <c r="C195" s="438"/>
      <c r="D195" s="438"/>
      <c r="E195" s="438"/>
      <c r="F195" s="438"/>
      <c r="G195" s="438"/>
      <c r="H195" s="438"/>
      <c r="I195" s="438"/>
      <c r="J195" s="438"/>
      <c r="K195" s="438"/>
      <c r="L195" s="438"/>
      <c r="M195" s="439"/>
    </row>
    <row r="196" spans="1:15" ht="131.25" customHeight="1" x14ac:dyDescent="0.25">
      <c r="A196" s="259" t="s">
        <v>96</v>
      </c>
      <c r="B196" s="218" t="s">
        <v>402</v>
      </c>
      <c r="C196" s="220" t="s">
        <v>34</v>
      </c>
      <c r="D196" s="220" t="s">
        <v>55</v>
      </c>
      <c r="E196" s="19" t="s">
        <v>41</v>
      </c>
      <c r="F196" s="30">
        <v>32415918.829999998</v>
      </c>
      <c r="G196" s="32">
        <v>905478.83000000007</v>
      </c>
      <c r="H196" s="31">
        <v>26770396</v>
      </c>
      <c r="I196" s="130">
        <v>405479</v>
      </c>
      <c r="J196" s="130"/>
      <c r="K196" s="130"/>
      <c r="L196" s="130">
        <v>26364917</v>
      </c>
      <c r="M196" s="241" t="s">
        <v>397</v>
      </c>
    </row>
    <row r="197" spans="1:15" ht="111.75" customHeight="1" x14ac:dyDescent="0.25">
      <c r="A197" s="261"/>
      <c r="B197" s="219"/>
      <c r="C197" s="221"/>
      <c r="D197" s="221"/>
      <c r="E197" s="19" t="s">
        <v>42</v>
      </c>
      <c r="F197" s="30">
        <v>32415918.829999998</v>
      </c>
      <c r="G197" s="32">
        <v>905478.83000000007</v>
      </c>
      <c r="H197" s="31">
        <v>26770396</v>
      </c>
      <c r="I197" s="130">
        <v>405479</v>
      </c>
      <c r="J197" s="130"/>
      <c r="K197" s="130"/>
      <c r="L197" s="130">
        <v>26364917</v>
      </c>
      <c r="M197" s="243"/>
    </row>
    <row r="198" spans="1:15" ht="56.25" customHeight="1" x14ac:dyDescent="0.25">
      <c r="A198" s="259" t="s">
        <v>71</v>
      </c>
      <c r="B198" s="436" t="s">
        <v>57</v>
      </c>
      <c r="C198" s="334" t="s">
        <v>38</v>
      </c>
      <c r="D198" s="334" t="s">
        <v>56</v>
      </c>
      <c r="E198" s="27" t="s">
        <v>41</v>
      </c>
      <c r="F198" s="30">
        <v>9435639.9299999997</v>
      </c>
      <c r="G198" s="32">
        <v>475014.93</v>
      </c>
      <c r="H198" s="31">
        <v>9435640</v>
      </c>
      <c r="I198" s="29">
        <v>475015</v>
      </c>
      <c r="J198" s="127"/>
      <c r="K198" s="29">
        <v>8960625</v>
      </c>
      <c r="L198" s="29"/>
      <c r="M198" s="399" t="s">
        <v>403</v>
      </c>
    </row>
    <row r="199" spans="1:15" ht="67.5" customHeight="1" x14ac:dyDescent="0.25">
      <c r="A199" s="261"/>
      <c r="B199" s="436"/>
      <c r="C199" s="334"/>
      <c r="D199" s="334"/>
      <c r="E199" s="27" t="s">
        <v>42</v>
      </c>
      <c r="F199" s="30">
        <v>9435639.9299999997</v>
      </c>
      <c r="G199" s="32">
        <v>475014.93</v>
      </c>
      <c r="H199" s="31">
        <v>9435640</v>
      </c>
      <c r="I199" s="29">
        <v>475015</v>
      </c>
      <c r="J199" s="127"/>
      <c r="K199" s="29">
        <v>8960625</v>
      </c>
      <c r="L199" s="29"/>
      <c r="M199" s="401"/>
    </row>
    <row r="200" spans="1:15" ht="131.25" customHeight="1" x14ac:dyDescent="0.25">
      <c r="A200" s="259" t="s">
        <v>97</v>
      </c>
      <c r="B200" s="436" t="s">
        <v>59</v>
      </c>
      <c r="C200" s="449" t="s">
        <v>38</v>
      </c>
      <c r="D200" s="334" t="s">
        <v>58</v>
      </c>
      <c r="E200" s="19" t="s">
        <v>41</v>
      </c>
      <c r="F200" s="30">
        <v>4343340</v>
      </c>
      <c r="G200" s="32">
        <v>373340</v>
      </c>
      <c r="H200" s="31">
        <v>373340</v>
      </c>
      <c r="I200" s="130">
        <v>373340</v>
      </c>
      <c r="J200" s="130"/>
      <c r="K200" s="130"/>
      <c r="L200" s="130"/>
      <c r="M200" s="399" t="s">
        <v>492</v>
      </c>
    </row>
    <row r="201" spans="1:15" ht="297" customHeight="1" x14ac:dyDescent="0.25">
      <c r="A201" s="261"/>
      <c r="B201" s="436"/>
      <c r="C201" s="449"/>
      <c r="D201" s="334"/>
      <c r="E201" s="19" t="s">
        <v>42</v>
      </c>
      <c r="F201" s="30">
        <v>4343340</v>
      </c>
      <c r="G201" s="32">
        <v>373340</v>
      </c>
      <c r="H201" s="31">
        <v>373340</v>
      </c>
      <c r="I201" s="130">
        <v>373340</v>
      </c>
      <c r="J201" s="130"/>
      <c r="K201" s="130"/>
      <c r="L201" s="130"/>
      <c r="M201" s="401"/>
    </row>
    <row r="202" spans="1:15" ht="102" customHeight="1" x14ac:dyDescent="0.25">
      <c r="A202" s="259" t="s">
        <v>98</v>
      </c>
      <c r="B202" s="436" t="s">
        <v>404</v>
      </c>
      <c r="C202" s="449" t="s">
        <v>34</v>
      </c>
      <c r="D202" s="334" t="s">
        <v>62</v>
      </c>
      <c r="E202" s="20" t="s">
        <v>41</v>
      </c>
      <c r="F202" s="130">
        <v>15506323.23</v>
      </c>
      <c r="G202" s="31">
        <v>949223.23</v>
      </c>
      <c r="H202" s="31">
        <v>277474</v>
      </c>
      <c r="I202" s="130">
        <v>277474</v>
      </c>
      <c r="J202" s="130"/>
      <c r="K202" s="130"/>
      <c r="L202" s="130"/>
      <c r="M202" s="241" t="s">
        <v>405</v>
      </c>
    </row>
    <row r="203" spans="1:15" ht="283.5" customHeight="1" x14ac:dyDescent="0.25">
      <c r="A203" s="261"/>
      <c r="B203" s="436"/>
      <c r="C203" s="449"/>
      <c r="D203" s="334"/>
      <c r="E203" s="20" t="s">
        <v>42</v>
      </c>
      <c r="F203" s="130">
        <v>15506323.23</v>
      </c>
      <c r="G203" s="31">
        <v>949223.23</v>
      </c>
      <c r="H203" s="31">
        <v>277474</v>
      </c>
      <c r="I203" s="130">
        <v>277474</v>
      </c>
      <c r="J203" s="130"/>
      <c r="K203" s="130"/>
      <c r="L203" s="130"/>
      <c r="M203" s="243"/>
    </row>
    <row r="204" spans="1:15" ht="128.25" customHeight="1" x14ac:dyDescent="0.25">
      <c r="A204" s="259" t="s">
        <v>99</v>
      </c>
      <c r="B204" s="436" t="s">
        <v>406</v>
      </c>
      <c r="C204" s="449" t="s">
        <v>36</v>
      </c>
      <c r="D204" s="334" t="s">
        <v>58</v>
      </c>
      <c r="E204" s="20" t="s">
        <v>41</v>
      </c>
      <c r="F204" s="130">
        <v>7090120.9000000004</v>
      </c>
      <c r="G204" s="31">
        <v>9500</v>
      </c>
      <c r="H204" s="31">
        <v>998931</v>
      </c>
      <c r="I204" s="127"/>
      <c r="J204" s="127"/>
      <c r="K204" s="127"/>
      <c r="L204" s="127">
        <v>998931</v>
      </c>
      <c r="M204" s="241" t="s">
        <v>418</v>
      </c>
      <c r="N204" s="13"/>
      <c r="O204" s="13"/>
    </row>
    <row r="205" spans="1:15" ht="152.25" customHeight="1" x14ac:dyDescent="0.25">
      <c r="A205" s="261"/>
      <c r="B205" s="436"/>
      <c r="C205" s="449"/>
      <c r="D205" s="334"/>
      <c r="E205" s="20" t="s">
        <v>42</v>
      </c>
      <c r="F205" s="130">
        <v>7090120.9000000004</v>
      </c>
      <c r="G205" s="31">
        <v>9500</v>
      </c>
      <c r="H205" s="31">
        <v>998931</v>
      </c>
      <c r="I205" s="127"/>
      <c r="J205" s="127"/>
      <c r="K205" s="127"/>
      <c r="L205" s="127">
        <v>998931</v>
      </c>
      <c r="M205" s="243"/>
    </row>
    <row r="206" spans="1:15" ht="146.25" customHeight="1" x14ac:dyDescent="0.25">
      <c r="A206" s="451" t="s">
        <v>158</v>
      </c>
      <c r="B206" s="436" t="s">
        <v>407</v>
      </c>
      <c r="C206" s="449" t="s">
        <v>36</v>
      </c>
      <c r="D206" s="334" t="s">
        <v>58</v>
      </c>
      <c r="E206" s="20" t="s">
        <v>41</v>
      </c>
      <c r="F206" s="130">
        <v>5762070.9000000004</v>
      </c>
      <c r="G206" s="31">
        <v>5000</v>
      </c>
      <c r="H206" s="31">
        <v>998931</v>
      </c>
      <c r="I206" s="127"/>
      <c r="J206" s="127"/>
      <c r="K206" s="127"/>
      <c r="L206" s="127">
        <v>998931</v>
      </c>
      <c r="M206" s="241" t="s">
        <v>419</v>
      </c>
      <c r="N206" s="13"/>
      <c r="O206" s="13"/>
    </row>
    <row r="207" spans="1:15" ht="135" customHeight="1" x14ac:dyDescent="0.25">
      <c r="A207" s="452"/>
      <c r="B207" s="436"/>
      <c r="C207" s="449"/>
      <c r="D207" s="334"/>
      <c r="E207" s="20" t="s">
        <v>42</v>
      </c>
      <c r="F207" s="130">
        <v>5762070.9000000004</v>
      </c>
      <c r="G207" s="31">
        <v>5000</v>
      </c>
      <c r="H207" s="31">
        <v>998931</v>
      </c>
      <c r="I207" s="127"/>
      <c r="J207" s="127"/>
      <c r="K207" s="127"/>
      <c r="L207" s="127">
        <v>998931</v>
      </c>
      <c r="M207" s="243"/>
    </row>
    <row r="208" spans="1:15" ht="90.75" customHeight="1" x14ac:dyDescent="0.25">
      <c r="A208" s="259" t="s">
        <v>100</v>
      </c>
      <c r="B208" s="436" t="s">
        <v>408</v>
      </c>
      <c r="C208" s="334" t="s">
        <v>29</v>
      </c>
      <c r="D208" s="334" t="s">
        <v>58</v>
      </c>
      <c r="E208" s="20" t="s">
        <v>41</v>
      </c>
      <c r="F208" s="130">
        <v>9113940.9000000004</v>
      </c>
      <c r="G208" s="31">
        <v>5000</v>
      </c>
      <c r="H208" s="31">
        <v>998931</v>
      </c>
      <c r="I208" s="127"/>
      <c r="J208" s="127"/>
      <c r="K208" s="127"/>
      <c r="L208" s="127">
        <v>998931</v>
      </c>
      <c r="M208" s="241" t="s">
        <v>420</v>
      </c>
      <c r="N208" s="13"/>
      <c r="O208" s="13"/>
    </row>
    <row r="209" spans="1:15" ht="121.5" customHeight="1" x14ac:dyDescent="0.25">
      <c r="A209" s="261"/>
      <c r="B209" s="436"/>
      <c r="C209" s="334"/>
      <c r="D209" s="334"/>
      <c r="E209" s="20" t="s">
        <v>42</v>
      </c>
      <c r="F209" s="130">
        <v>9113940.9000000004</v>
      </c>
      <c r="G209" s="31">
        <v>5000</v>
      </c>
      <c r="H209" s="31">
        <v>998931</v>
      </c>
      <c r="I209" s="127"/>
      <c r="J209" s="127"/>
      <c r="K209" s="127"/>
      <c r="L209" s="127">
        <v>998931</v>
      </c>
      <c r="M209" s="453"/>
    </row>
    <row r="210" spans="1:15" ht="129.75" customHeight="1" x14ac:dyDescent="0.25">
      <c r="A210" s="259" t="s">
        <v>101</v>
      </c>
      <c r="B210" s="436" t="s">
        <v>59</v>
      </c>
      <c r="C210" s="449" t="s">
        <v>38</v>
      </c>
      <c r="D210" s="334" t="s">
        <v>58</v>
      </c>
      <c r="E210" s="20" t="s">
        <v>41</v>
      </c>
      <c r="F210" s="130">
        <v>13365840</v>
      </c>
      <c r="G210" s="31">
        <v>373330</v>
      </c>
      <c r="H210" s="31">
        <v>13365840</v>
      </c>
      <c r="I210" s="127">
        <v>373330</v>
      </c>
      <c r="J210" s="127"/>
      <c r="K210" s="127">
        <v>12992510</v>
      </c>
      <c r="L210" s="127"/>
      <c r="M210" s="348" t="s">
        <v>493</v>
      </c>
    </row>
    <row r="211" spans="1:15" ht="107.25" customHeight="1" x14ac:dyDescent="0.25">
      <c r="A211" s="261"/>
      <c r="B211" s="218"/>
      <c r="C211" s="450"/>
      <c r="D211" s="220"/>
      <c r="E211" s="86" t="s">
        <v>42</v>
      </c>
      <c r="F211" s="130">
        <v>13365840</v>
      </c>
      <c r="G211" s="31">
        <v>373330</v>
      </c>
      <c r="H211" s="31">
        <v>13365840</v>
      </c>
      <c r="I211" s="125">
        <v>373330</v>
      </c>
      <c r="J211" s="125"/>
      <c r="K211" s="125">
        <v>12992510</v>
      </c>
      <c r="L211" s="125"/>
      <c r="M211" s="348"/>
    </row>
    <row r="212" spans="1:15" ht="149.25" customHeight="1" x14ac:dyDescent="0.25">
      <c r="A212" s="259" t="s">
        <v>102</v>
      </c>
      <c r="B212" s="436" t="s">
        <v>409</v>
      </c>
      <c r="C212" s="449" t="s">
        <v>38</v>
      </c>
      <c r="D212" s="334" t="s">
        <v>58</v>
      </c>
      <c r="E212" s="20" t="s">
        <v>41</v>
      </c>
      <c r="F212" s="130">
        <v>6343240</v>
      </c>
      <c r="G212" s="31">
        <v>373330</v>
      </c>
      <c r="H212" s="31">
        <v>6343240</v>
      </c>
      <c r="I212" s="127">
        <v>373330</v>
      </c>
      <c r="J212" s="127"/>
      <c r="K212" s="127">
        <v>5969910</v>
      </c>
      <c r="L212" s="127"/>
      <c r="M212" s="241" t="s">
        <v>410</v>
      </c>
    </row>
    <row r="213" spans="1:15" ht="107.25" customHeight="1" x14ac:dyDescent="0.25">
      <c r="A213" s="261"/>
      <c r="B213" s="436"/>
      <c r="C213" s="449"/>
      <c r="D213" s="334"/>
      <c r="E213" s="20" t="s">
        <v>42</v>
      </c>
      <c r="F213" s="130">
        <v>6343240</v>
      </c>
      <c r="G213" s="31">
        <v>373330</v>
      </c>
      <c r="H213" s="31">
        <v>6343240</v>
      </c>
      <c r="I213" s="127">
        <v>373330</v>
      </c>
      <c r="J213" s="127"/>
      <c r="K213" s="127">
        <v>5969910</v>
      </c>
      <c r="L213" s="127"/>
      <c r="M213" s="243"/>
    </row>
    <row r="214" spans="1:15" ht="196.5" customHeight="1" x14ac:dyDescent="0.25">
      <c r="A214" s="259" t="s">
        <v>103</v>
      </c>
      <c r="B214" s="436"/>
      <c r="C214" s="334" t="s">
        <v>26</v>
      </c>
      <c r="D214" s="334" t="s">
        <v>58</v>
      </c>
      <c r="E214" s="20" t="s">
        <v>41</v>
      </c>
      <c r="F214" s="130">
        <v>37054655.420000002</v>
      </c>
      <c r="G214" s="31">
        <v>1200</v>
      </c>
      <c r="H214" s="31">
        <v>1172067</v>
      </c>
      <c r="I214" s="127"/>
      <c r="J214" s="127">
        <v>1172067</v>
      </c>
      <c r="K214" s="127"/>
      <c r="L214" s="127"/>
      <c r="M214" s="241" t="s">
        <v>494</v>
      </c>
      <c r="N214" s="13"/>
      <c r="O214" s="13"/>
    </row>
    <row r="215" spans="1:15" ht="84.75" customHeight="1" x14ac:dyDescent="0.25">
      <c r="A215" s="261"/>
      <c r="B215" s="436"/>
      <c r="C215" s="334"/>
      <c r="D215" s="334"/>
      <c r="E215" s="20" t="s">
        <v>42</v>
      </c>
      <c r="F215" s="172">
        <v>37054655.420000002</v>
      </c>
      <c r="G215" s="31">
        <v>1200</v>
      </c>
      <c r="H215" s="31">
        <v>1172067</v>
      </c>
      <c r="I215" s="127"/>
      <c r="J215" s="127">
        <v>1172067</v>
      </c>
      <c r="K215" s="127"/>
      <c r="L215" s="127"/>
      <c r="M215" s="453"/>
    </row>
    <row r="216" spans="1:15" ht="144" customHeight="1" x14ac:dyDescent="0.25">
      <c r="A216" s="259" t="s">
        <v>104</v>
      </c>
      <c r="B216" s="436"/>
      <c r="C216" s="334" t="s">
        <v>26</v>
      </c>
      <c r="D216" s="334" t="s">
        <v>58</v>
      </c>
      <c r="E216" s="20" t="s">
        <v>41</v>
      </c>
      <c r="F216" s="130">
        <v>19701489.300000001</v>
      </c>
      <c r="G216" s="31">
        <v>478854.12</v>
      </c>
      <c r="H216" s="31">
        <v>19826293</v>
      </c>
      <c r="I216" s="127">
        <v>474433</v>
      </c>
      <c r="J216" s="127">
        <v>19351860</v>
      </c>
      <c r="K216" s="127"/>
      <c r="L216" s="127"/>
      <c r="M216" s="241" t="s">
        <v>495</v>
      </c>
      <c r="N216" s="13"/>
      <c r="O216" s="13"/>
    </row>
    <row r="217" spans="1:15" ht="203.25" customHeight="1" x14ac:dyDescent="0.25">
      <c r="A217" s="261"/>
      <c r="B217" s="436"/>
      <c r="C217" s="334"/>
      <c r="D217" s="334"/>
      <c r="E217" s="20" t="s">
        <v>42</v>
      </c>
      <c r="F217" s="172">
        <v>19701489.300000001</v>
      </c>
      <c r="G217" s="31">
        <v>478854.12</v>
      </c>
      <c r="H217" s="31">
        <v>19826293</v>
      </c>
      <c r="I217" s="127">
        <v>474433</v>
      </c>
      <c r="J217" s="127">
        <v>19351860</v>
      </c>
      <c r="K217" s="127"/>
      <c r="L217" s="127"/>
      <c r="M217" s="453"/>
    </row>
    <row r="218" spans="1:15" ht="258" customHeight="1" x14ac:dyDescent="0.25">
      <c r="A218" s="259" t="s">
        <v>106</v>
      </c>
      <c r="B218" s="436"/>
      <c r="C218" s="334" t="s">
        <v>27</v>
      </c>
      <c r="D218" s="334" t="s">
        <v>58</v>
      </c>
      <c r="E218" s="20" t="s">
        <v>41</v>
      </c>
      <c r="F218" s="130">
        <v>19644032.239999998</v>
      </c>
      <c r="G218" s="31">
        <v>5051002.1900000004</v>
      </c>
      <c r="H218" s="31">
        <v>20176213</v>
      </c>
      <c r="I218" s="127">
        <v>5247709</v>
      </c>
      <c r="J218" s="127">
        <v>14928504</v>
      </c>
      <c r="K218" s="127"/>
      <c r="L218" s="127"/>
      <c r="M218" s="241" t="s">
        <v>496</v>
      </c>
      <c r="N218" s="13"/>
      <c r="O218" s="13"/>
    </row>
    <row r="219" spans="1:15" ht="159.75" customHeight="1" x14ac:dyDescent="0.25">
      <c r="A219" s="261"/>
      <c r="B219" s="436"/>
      <c r="C219" s="334"/>
      <c r="D219" s="334"/>
      <c r="E219" s="20" t="s">
        <v>42</v>
      </c>
      <c r="F219" s="172">
        <v>19644032.239999998</v>
      </c>
      <c r="G219" s="31">
        <v>5051002.1900000004</v>
      </c>
      <c r="H219" s="31">
        <v>20176213</v>
      </c>
      <c r="I219" s="127">
        <v>5247709</v>
      </c>
      <c r="J219" s="127">
        <v>14928504</v>
      </c>
      <c r="K219" s="127"/>
      <c r="L219" s="127"/>
      <c r="M219" s="243"/>
    </row>
    <row r="220" spans="1:15" ht="96.75" customHeight="1" x14ac:dyDescent="0.25">
      <c r="A220" s="259" t="s">
        <v>105</v>
      </c>
      <c r="B220" s="436"/>
      <c r="C220" s="334" t="s">
        <v>26</v>
      </c>
      <c r="D220" s="334" t="s">
        <v>28</v>
      </c>
      <c r="E220" s="20" t="s">
        <v>41</v>
      </c>
      <c r="F220" s="130">
        <v>27791099.120000001</v>
      </c>
      <c r="G220" s="31">
        <v>465099.12</v>
      </c>
      <c r="H220" s="31">
        <v>27786678</v>
      </c>
      <c r="I220" s="127">
        <v>460678</v>
      </c>
      <c r="J220" s="127"/>
      <c r="K220" s="127">
        <v>27326000</v>
      </c>
      <c r="L220" s="127"/>
      <c r="M220" s="241" t="s">
        <v>411</v>
      </c>
      <c r="N220" s="13"/>
      <c r="O220" s="13"/>
    </row>
    <row r="221" spans="1:15" ht="41.25" customHeight="1" x14ac:dyDescent="0.25">
      <c r="A221" s="261"/>
      <c r="B221" s="436"/>
      <c r="C221" s="334"/>
      <c r="D221" s="334"/>
      <c r="E221" s="20" t="s">
        <v>42</v>
      </c>
      <c r="F221" s="130">
        <v>27791099.120000001</v>
      </c>
      <c r="G221" s="31">
        <v>465099.12</v>
      </c>
      <c r="H221" s="31">
        <v>27786678</v>
      </c>
      <c r="I221" s="127">
        <v>460678</v>
      </c>
      <c r="J221" s="127"/>
      <c r="K221" s="127">
        <v>27326000</v>
      </c>
      <c r="L221" s="127"/>
      <c r="M221" s="453"/>
    </row>
    <row r="222" spans="1:15" ht="138" customHeight="1" x14ac:dyDescent="0.25">
      <c r="A222" s="457" t="s">
        <v>72</v>
      </c>
      <c r="B222" s="436" t="s">
        <v>412</v>
      </c>
      <c r="C222" s="449" t="s">
        <v>36</v>
      </c>
      <c r="D222" s="334" t="s">
        <v>51</v>
      </c>
      <c r="E222" s="28" t="s">
        <v>41</v>
      </c>
      <c r="F222" s="52">
        <v>33336662.09</v>
      </c>
      <c r="G222" s="104">
        <v>6512039.7599999998</v>
      </c>
      <c r="H222" s="31">
        <v>33675805</v>
      </c>
      <c r="I222" s="52">
        <v>6851182</v>
      </c>
      <c r="J222" s="52"/>
      <c r="K222" s="52">
        <v>26824623</v>
      </c>
      <c r="L222" s="52"/>
      <c r="M222" s="241" t="s">
        <v>497</v>
      </c>
    </row>
    <row r="223" spans="1:15" ht="115.5" customHeight="1" x14ac:dyDescent="0.25">
      <c r="A223" s="458"/>
      <c r="B223" s="436"/>
      <c r="C223" s="449"/>
      <c r="D223" s="334"/>
      <c r="E223" s="28" t="s">
        <v>42</v>
      </c>
      <c r="F223" s="52">
        <v>33336662.09</v>
      </c>
      <c r="G223" s="104">
        <v>6512039.7599999998</v>
      </c>
      <c r="H223" s="31">
        <v>33675805</v>
      </c>
      <c r="I223" s="53">
        <v>6851182</v>
      </c>
      <c r="J223" s="53"/>
      <c r="K223" s="127">
        <v>26824623</v>
      </c>
      <c r="L223" s="127"/>
      <c r="M223" s="243"/>
    </row>
    <row r="224" spans="1:15" ht="76.5" customHeight="1" x14ac:dyDescent="0.25">
      <c r="A224" s="210" t="s">
        <v>393</v>
      </c>
      <c r="B224" s="255" t="s">
        <v>376</v>
      </c>
      <c r="C224" s="478" t="s">
        <v>371</v>
      </c>
      <c r="D224" s="480" t="s">
        <v>498</v>
      </c>
      <c r="E224" s="138" t="s">
        <v>41</v>
      </c>
      <c r="F224" s="74">
        <v>26166948.920000002</v>
      </c>
      <c r="G224" s="74"/>
      <c r="H224" s="74">
        <f>H225</f>
        <v>1099937</v>
      </c>
      <c r="I224" s="74"/>
      <c r="J224" s="74">
        <f t="shared" ref="J224:K224" si="16">J225</f>
        <v>549969</v>
      </c>
      <c r="K224" s="74">
        <f t="shared" si="16"/>
        <v>549968</v>
      </c>
      <c r="L224" s="74"/>
      <c r="M224" s="356" t="s">
        <v>499</v>
      </c>
    </row>
    <row r="225" spans="1:13" ht="78.75" customHeight="1" x14ac:dyDescent="0.25">
      <c r="A225" s="211"/>
      <c r="B225" s="256"/>
      <c r="C225" s="479"/>
      <c r="D225" s="481"/>
      <c r="E225" s="138" t="s">
        <v>69</v>
      </c>
      <c r="F225" s="74">
        <v>26166948.920000002</v>
      </c>
      <c r="G225" s="158"/>
      <c r="H225" s="158">
        <f>I225+J225+K225+L225</f>
        <v>1099937</v>
      </c>
      <c r="I225" s="159"/>
      <c r="J225" s="95">
        <v>549969</v>
      </c>
      <c r="K225" s="74">
        <v>549968</v>
      </c>
      <c r="L225" s="95"/>
      <c r="M225" s="358"/>
    </row>
    <row r="226" spans="1:13" ht="92.25" customHeight="1" x14ac:dyDescent="0.25">
      <c r="A226" s="210" t="s">
        <v>377</v>
      </c>
      <c r="B226" s="255" t="s">
        <v>378</v>
      </c>
      <c r="C226" s="482" t="s">
        <v>375</v>
      </c>
      <c r="D226" s="480" t="s">
        <v>498</v>
      </c>
      <c r="E226" s="138" t="s">
        <v>41</v>
      </c>
      <c r="F226" s="74">
        <v>7783076.6100000003</v>
      </c>
      <c r="G226" s="74"/>
      <c r="H226" s="74">
        <f>H227</f>
        <v>899190</v>
      </c>
      <c r="I226" s="74"/>
      <c r="J226" s="74">
        <f t="shared" ref="J226" si="17">J227</f>
        <v>899190</v>
      </c>
      <c r="K226" s="74"/>
      <c r="L226" s="74"/>
      <c r="M226" s="356" t="s">
        <v>500</v>
      </c>
    </row>
    <row r="227" spans="1:13" ht="80.25" customHeight="1" x14ac:dyDescent="0.25">
      <c r="A227" s="211"/>
      <c r="B227" s="256"/>
      <c r="C227" s="483"/>
      <c r="D227" s="481"/>
      <c r="E227" s="138" t="s">
        <v>69</v>
      </c>
      <c r="F227" s="74">
        <v>7783076.6100000003</v>
      </c>
      <c r="G227" s="158"/>
      <c r="H227" s="158">
        <f>I227+J227+K227+L227</f>
        <v>899190</v>
      </c>
      <c r="I227" s="159"/>
      <c r="J227" s="95">
        <v>899190</v>
      </c>
      <c r="K227" s="74"/>
      <c r="L227" s="95"/>
      <c r="M227" s="358"/>
    </row>
    <row r="228" spans="1:13" ht="86.25" customHeight="1" x14ac:dyDescent="0.25">
      <c r="A228" s="321" t="s">
        <v>389</v>
      </c>
      <c r="B228" s="304" t="s">
        <v>370</v>
      </c>
      <c r="C228" s="254" t="s">
        <v>371</v>
      </c>
      <c r="D228" s="254"/>
      <c r="E228" s="133" t="s">
        <v>41</v>
      </c>
      <c r="F228" s="172">
        <v>12964989.75</v>
      </c>
      <c r="G228" s="130"/>
      <c r="H228" s="130">
        <f t="shared" ref="H228" si="18">H229</f>
        <v>13077148</v>
      </c>
      <c r="I228" s="127"/>
      <c r="J228" s="127">
        <f t="shared" ref="J228:L228" si="19">J229</f>
        <v>551444</v>
      </c>
      <c r="K228" s="127">
        <f t="shared" si="19"/>
        <v>551444</v>
      </c>
      <c r="L228" s="127">
        <f t="shared" si="19"/>
        <v>11974260</v>
      </c>
      <c r="M228" s="320" t="s">
        <v>501</v>
      </c>
    </row>
    <row r="229" spans="1:13" ht="42.75" customHeight="1" x14ac:dyDescent="0.25">
      <c r="A229" s="321"/>
      <c r="B229" s="305"/>
      <c r="C229" s="254"/>
      <c r="D229" s="254"/>
      <c r="E229" s="133" t="s">
        <v>76</v>
      </c>
      <c r="F229" s="130">
        <v>12964989.75</v>
      </c>
      <c r="G229" s="127"/>
      <c r="H229" s="30">
        <f t="shared" ref="H229" si="20">I229+J229+K229+L229</f>
        <v>13077148</v>
      </c>
      <c r="I229" s="127"/>
      <c r="J229" s="127">
        <v>551444</v>
      </c>
      <c r="K229" s="127">
        <v>551444</v>
      </c>
      <c r="L229" s="127">
        <v>11974260</v>
      </c>
      <c r="M229" s="320"/>
    </row>
    <row r="230" spans="1:13" ht="24" customHeight="1" x14ac:dyDescent="0.25">
      <c r="A230" s="454" t="s">
        <v>219</v>
      </c>
      <c r="B230" s="455"/>
      <c r="C230" s="455"/>
      <c r="D230" s="455"/>
      <c r="E230" s="455"/>
      <c r="F230" s="455"/>
      <c r="G230" s="455"/>
      <c r="H230" s="455"/>
      <c r="I230" s="455"/>
      <c r="J230" s="455"/>
      <c r="K230" s="455"/>
      <c r="L230" s="455"/>
      <c r="M230" s="456"/>
    </row>
    <row r="231" spans="1:13" s="7" customFormat="1" ht="135.75" customHeight="1" x14ac:dyDescent="0.2">
      <c r="A231" s="457" t="s">
        <v>220</v>
      </c>
      <c r="B231" s="436"/>
      <c r="C231" s="449"/>
      <c r="D231" s="334"/>
      <c r="E231" s="28" t="s">
        <v>41</v>
      </c>
      <c r="F231" s="52">
        <v>3620718.57</v>
      </c>
      <c r="G231" s="104">
        <v>12654.61</v>
      </c>
      <c r="H231" s="31">
        <v>6615570</v>
      </c>
      <c r="I231" s="52">
        <v>2790266</v>
      </c>
      <c r="J231" s="52">
        <v>870890</v>
      </c>
      <c r="K231" s="52">
        <v>2954414</v>
      </c>
      <c r="L231" s="52"/>
      <c r="M231" s="241" t="s">
        <v>502</v>
      </c>
    </row>
    <row r="232" spans="1:13" ht="193.5" customHeight="1" x14ac:dyDescent="0.25">
      <c r="A232" s="458"/>
      <c r="B232" s="436"/>
      <c r="C232" s="449"/>
      <c r="D232" s="334"/>
      <c r="E232" s="28" t="s">
        <v>42</v>
      </c>
      <c r="F232" s="52">
        <v>3620718.57</v>
      </c>
      <c r="G232" s="104">
        <v>12654.61</v>
      </c>
      <c r="H232" s="31">
        <v>6615570</v>
      </c>
      <c r="I232" s="53">
        <v>2790266</v>
      </c>
      <c r="J232" s="53">
        <v>870890</v>
      </c>
      <c r="K232" s="127">
        <v>2954414</v>
      </c>
      <c r="L232" s="127"/>
      <c r="M232" s="243"/>
    </row>
    <row r="233" spans="1:13" ht="65.25" customHeight="1" x14ac:dyDescent="0.25">
      <c r="A233" s="463" t="s">
        <v>350</v>
      </c>
      <c r="B233" s="218"/>
      <c r="C233" s="450" t="s">
        <v>503</v>
      </c>
      <c r="D233" s="220" t="s">
        <v>413</v>
      </c>
      <c r="E233" s="108" t="s">
        <v>41</v>
      </c>
      <c r="F233" s="52">
        <v>245867.2</v>
      </c>
      <c r="G233" s="52">
        <v>245867.2</v>
      </c>
      <c r="H233" s="130">
        <v>470721</v>
      </c>
      <c r="I233" s="53">
        <v>470721</v>
      </c>
      <c r="J233" s="53"/>
      <c r="K233" s="127"/>
      <c r="L233" s="127"/>
      <c r="M233" s="467" t="s">
        <v>504</v>
      </c>
    </row>
    <row r="234" spans="1:13" ht="61.5" customHeight="1" x14ac:dyDescent="0.25">
      <c r="A234" s="464"/>
      <c r="B234" s="219"/>
      <c r="C234" s="459"/>
      <c r="D234" s="221"/>
      <c r="E234" s="108" t="s">
        <v>42</v>
      </c>
      <c r="F234" s="52">
        <v>245867.2</v>
      </c>
      <c r="G234" s="52">
        <v>245867.2</v>
      </c>
      <c r="H234" s="130">
        <v>470721</v>
      </c>
      <c r="I234" s="53">
        <v>470721</v>
      </c>
      <c r="J234" s="53"/>
      <c r="K234" s="127"/>
      <c r="L234" s="127"/>
      <c r="M234" s="468"/>
    </row>
    <row r="235" spans="1:13" ht="39" customHeight="1" x14ac:dyDescent="0.25">
      <c r="A235" s="463" t="s">
        <v>372</v>
      </c>
      <c r="B235" s="465"/>
      <c r="C235" s="450" t="s">
        <v>373</v>
      </c>
      <c r="D235" s="220"/>
      <c r="E235" s="135" t="s">
        <v>41</v>
      </c>
      <c r="F235" s="52">
        <v>245101.62</v>
      </c>
      <c r="G235" s="136"/>
      <c r="H235" s="52">
        <v>491748</v>
      </c>
      <c r="I235" s="137"/>
      <c r="J235" s="53">
        <v>491748</v>
      </c>
      <c r="K235" s="53"/>
      <c r="L235" s="53"/>
      <c r="M235" s="467" t="s">
        <v>505</v>
      </c>
    </row>
    <row r="236" spans="1:13" ht="98.25" customHeight="1" x14ac:dyDescent="0.25">
      <c r="A236" s="464"/>
      <c r="B236" s="466"/>
      <c r="C236" s="459"/>
      <c r="D236" s="221"/>
      <c r="E236" s="135" t="s">
        <v>42</v>
      </c>
      <c r="F236" s="52">
        <v>245101.62</v>
      </c>
      <c r="G236" s="136"/>
      <c r="H236" s="130">
        <v>491748</v>
      </c>
      <c r="I236" s="137"/>
      <c r="J236" s="53">
        <v>491748</v>
      </c>
      <c r="K236" s="127"/>
      <c r="L236" s="127"/>
      <c r="M236" s="468"/>
    </row>
    <row r="237" spans="1:13" ht="125.25" customHeight="1" x14ac:dyDescent="0.25">
      <c r="A237" s="463" t="s">
        <v>374</v>
      </c>
      <c r="B237" s="465"/>
      <c r="C237" s="450" t="s">
        <v>375</v>
      </c>
      <c r="D237" s="220"/>
      <c r="E237" s="135" t="s">
        <v>41</v>
      </c>
      <c r="F237" s="52">
        <v>64259307.75</v>
      </c>
      <c r="G237" s="52"/>
      <c r="H237" s="52">
        <f t="shared" ref="H237" si="21">H238</f>
        <v>5345413</v>
      </c>
      <c r="I237" s="53"/>
      <c r="J237" s="53">
        <f t="shared" ref="J237" si="22">J238</f>
        <v>5345413</v>
      </c>
      <c r="K237" s="53"/>
      <c r="L237" s="53"/>
      <c r="M237" s="469" t="s">
        <v>506</v>
      </c>
    </row>
    <row r="238" spans="1:13" ht="82.5" customHeight="1" x14ac:dyDescent="0.25">
      <c r="A238" s="464"/>
      <c r="B238" s="466"/>
      <c r="C238" s="459"/>
      <c r="D238" s="221"/>
      <c r="E238" s="135" t="s">
        <v>42</v>
      </c>
      <c r="F238" s="52">
        <v>64259307.75</v>
      </c>
      <c r="G238" s="52"/>
      <c r="H238" s="130">
        <f>I238+J238+K238+L238</f>
        <v>5345413</v>
      </c>
      <c r="I238" s="53"/>
      <c r="J238" s="53">
        <v>5345413</v>
      </c>
      <c r="K238" s="127"/>
      <c r="L238" s="127"/>
      <c r="M238" s="470"/>
    </row>
    <row r="239" spans="1:13" ht="21.75" customHeight="1" x14ac:dyDescent="0.25">
      <c r="A239" s="460" t="s">
        <v>223</v>
      </c>
      <c r="B239" s="461"/>
      <c r="C239" s="461"/>
      <c r="D239" s="461"/>
      <c r="E239" s="461"/>
      <c r="F239" s="461"/>
      <c r="G239" s="461"/>
      <c r="H239" s="461"/>
      <c r="I239" s="461"/>
      <c r="J239" s="461"/>
      <c r="K239" s="461"/>
      <c r="L239" s="461"/>
      <c r="M239" s="462"/>
    </row>
    <row r="240" spans="1:13" ht="79.5" customHeight="1" x14ac:dyDescent="0.25">
      <c r="A240" s="123" t="s">
        <v>544</v>
      </c>
      <c r="B240" s="193" t="s">
        <v>277</v>
      </c>
      <c r="C240" s="80"/>
      <c r="D240" s="87" t="s">
        <v>224</v>
      </c>
      <c r="E240" s="92" t="s">
        <v>225</v>
      </c>
      <c r="F240" s="160"/>
      <c r="G240" s="160"/>
      <c r="H240" s="160"/>
      <c r="I240" s="160"/>
      <c r="J240" s="160"/>
      <c r="K240" s="160"/>
      <c r="L240" s="160"/>
      <c r="M240" s="93" t="s">
        <v>422</v>
      </c>
    </row>
    <row r="241" spans="1:13" ht="117.75" customHeight="1" x14ac:dyDescent="0.25">
      <c r="A241" s="123" t="s">
        <v>531</v>
      </c>
      <c r="B241" s="90" t="s">
        <v>278</v>
      </c>
      <c r="C241" s="78"/>
      <c r="D241" s="78" t="s">
        <v>226</v>
      </c>
      <c r="E241" s="78" t="s">
        <v>225</v>
      </c>
      <c r="F241" s="160"/>
      <c r="G241" s="160"/>
      <c r="H241" s="160"/>
      <c r="I241" s="160"/>
      <c r="J241" s="130"/>
      <c r="K241" s="160"/>
      <c r="L241" s="160"/>
      <c r="M241" s="93" t="s">
        <v>423</v>
      </c>
    </row>
    <row r="242" spans="1:13" ht="148.5" customHeight="1" x14ac:dyDescent="0.25">
      <c r="A242" s="123" t="s">
        <v>322</v>
      </c>
      <c r="B242" s="90" t="s">
        <v>279</v>
      </c>
      <c r="C242" s="88"/>
      <c r="D242" s="80" t="s">
        <v>227</v>
      </c>
      <c r="E242" s="78" t="s">
        <v>225</v>
      </c>
      <c r="F242" s="161"/>
      <c r="G242" s="161"/>
      <c r="H242" s="160"/>
      <c r="I242" s="161"/>
      <c r="J242" s="140"/>
      <c r="K242" s="161"/>
      <c r="L242" s="161"/>
      <c r="M242" s="93" t="s">
        <v>355</v>
      </c>
    </row>
    <row r="243" spans="1:13" ht="54.75" customHeight="1" x14ac:dyDescent="0.25">
      <c r="A243" s="123" t="s">
        <v>323</v>
      </c>
      <c r="B243" s="193" t="s">
        <v>280</v>
      </c>
      <c r="C243" s="80"/>
      <c r="D243" s="87" t="s">
        <v>228</v>
      </c>
      <c r="E243" s="78" t="s">
        <v>225</v>
      </c>
      <c r="F243" s="161"/>
      <c r="G243" s="161"/>
      <c r="H243" s="160"/>
      <c r="I243" s="161"/>
      <c r="J243" s="140"/>
      <c r="K243" s="161"/>
      <c r="L243" s="161"/>
      <c r="M243" s="188" t="s">
        <v>516</v>
      </c>
    </row>
    <row r="244" spans="1:13" ht="46.5" customHeight="1" x14ac:dyDescent="0.25">
      <c r="A244" s="123" t="s">
        <v>324</v>
      </c>
      <c r="B244" s="194" t="s">
        <v>282</v>
      </c>
      <c r="C244" s="89"/>
      <c r="D244" s="87" t="s">
        <v>229</v>
      </c>
      <c r="E244" s="78" t="s">
        <v>225</v>
      </c>
      <c r="F244" s="161"/>
      <c r="G244" s="161"/>
      <c r="H244" s="160"/>
      <c r="I244" s="161"/>
      <c r="J244" s="140"/>
      <c r="K244" s="161"/>
      <c r="L244" s="161"/>
      <c r="M244" s="93" t="s">
        <v>424</v>
      </c>
    </row>
    <row r="245" spans="1:13" ht="42.75" customHeight="1" x14ac:dyDescent="0.25">
      <c r="A245" s="123" t="s">
        <v>325</v>
      </c>
      <c r="B245" s="194" t="s">
        <v>282</v>
      </c>
      <c r="C245" s="89"/>
      <c r="D245" s="87" t="s">
        <v>230</v>
      </c>
      <c r="E245" s="78" t="s">
        <v>225</v>
      </c>
      <c r="F245" s="161"/>
      <c r="G245" s="161"/>
      <c r="H245" s="160"/>
      <c r="I245" s="161"/>
      <c r="J245" s="140"/>
      <c r="K245" s="161"/>
      <c r="L245" s="161"/>
      <c r="M245" s="93" t="s">
        <v>426</v>
      </c>
    </row>
    <row r="246" spans="1:13" ht="48" customHeight="1" x14ac:dyDescent="0.25">
      <c r="A246" s="123" t="s">
        <v>326</v>
      </c>
      <c r="B246" s="194" t="s">
        <v>281</v>
      </c>
      <c r="C246" s="89"/>
      <c r="D246" s="87" t="s">
        <v>231</v>
      </c>
      <c r="E246" s="78" t="s">
        <v>225</v>
      </c>
      <c r="F246" s="161"/>
      <c r="G246" s="161"/>
      <c r="H246" s="160"/>
      <c r="I246" s="161"/>
      <c r="J246" s="140"/>
      <c r="K246" s="161"/>
      <c r="L246" s="161"/>
      <c r="M246" s="93" t="s">
        <v>425</v>
      </c>
    </row>
    <row r="247" spans="1:13" ht="96.75" customHeight="1" x14ac:dyDescent="0.25">
      <c r="A247" s="124" t="s">
        <v>327</v>
      </c>
      <c r="B247" s="90">
        <v>7272.32</v>
      </c>
      <c r="C247" s="80"/>
      <c r="D247" s="80" t="s">
        <v>574</v>
      </c>
      <c r="E247" s="78" t="s">
        <v>225</v>
      </c>
      <c r="F247" s="161"/>
      <c r="G247" s="161"/>
      <c r="H247" s="160"/>
      <c r="I247" s="161"/>
      <c r="J247" s="140"/>
      <c r="K247" s="161"/>
      <c r="L247" s="161"/>
      <c r="M247" s="93" t="s">
        <v>575</v>
      </c>
    </row>
    <row r="248" spans="1:13" ht="93.75" customHeight="1" x14ac:dyDescent="0.25">
      <c r="A248" s="124" t="s">
        <v>321</v>
      </c>
      <c r="B248" s="90" t="s">
        <v>283</v>
      </c>
      <c r="C248" s="80"/>
      <c r="D248" s="80" t="s">
        <v>365</v>
      </c>
      <c r="E248" s="78" t="s">
        <v>225</v>
      </c>
      <c r="F248" s="161"/>
      <c r="G248" s="161"/>
      <c r="H248" s="160"/>
      <c r="I248" s="161"/>
      <c r="J248" s="140"/>
      <c r="K248" s="161"/>
      <c r="L248" s="161"/>
      <c r="M248" s="188" t="s">
        <v>517</v>
      </c>
    </row>
    <row r="249" spans="1:13" ht="59.25" customHeight="1" x14ac:dyDescent="0.25">
      <c r="A249" s="124" t="s">
        <v>427</v>
      </c>
      <c r="B249" s="91" t="s">
        <v>284</v>
      </c>
      <c r="C249" s="80"/>
      <c r="D249" s="80" t="s">
        <v>233</v>
      </c>
      <c r="E249" s="78" t="s">
        <v>225</v>
      </c>
      <c r="F249" s="161"/>
      <c r="G249" s="161"/>
      <c r="H249" s="160"/>
      <c r="I249" s="161"/>
      <c r="J249" s="140"/>
      <c r="K249" s="161"/>
      <c r="L249" s="161"/>
      <c r="M249" s="188" t="s">
        <v>518</v>
      </c>
    </row>
    <row r="250" spans="1:13" ht="65.25" customHeight="1" x14ac:dyDescent="0.25">
      <c r="A250" s="124" t="s">
        <v>320</v>
      </c>
      <c r="B250" s="91" t="s">
        <v>285</v>
      </c>
      <c r="C250" s="80"/>
      <c r="D250" s="80" t="s">
        <v>234</v>
      </c>
      <c r="E250" s="78" t="s">
        <v>225</v>
      </c>
      <c r="F250" s="161"/>
      <c r="G250" s="161"/>
      <c r="H250" s="160"/>
      <c r="I250" s="161"/>
      <c r="J250" s="140"/>
      <c r="K250" s="161"/>
      <c r="L250" s="161"/>
      <c r="M250" s="93" t="s">
        <v>428</v>
      </c>
    </row>
    <row r="251" spans="1:13" ht="133.5" customHeight="1" x14ac:dyDescent="0.25">
      <c r="A251" s="124" t="s">
        <v>319</v>
      </c>
      <c r="B251" s="91">
        <v>19869</v>
      </c>
      <c r="C251" s="80"/>
      <c r="D251" s="80" t="s">
        <v>235</v>
      </c>
      <c r="E251" s="78" t="s">
        <v>225</v>
      </c>
      <c r="F251" s="161"/>
      <c r="G251" s="161"/>
      <c r="H251" s="160"/>
      <c r="I251" s="161"/>
      <c r="J251" s="140"/>
      <c r="K251" s="161"/>
      <c r="L251" s="161"/>
      <c r="M251" s="93" t="s">
        <v>579</v>
      </c>
    </row>
    <row r="252" spans="1:13" ht="84.75" customHeight="1" x14ac:dyDescent="0.25">
      <c r="A252" s="124" t="s">
        <v>236</v>
      </c>
      <c r="B252" s="91" t="s">
        <v>286</v>
      </c>
      <c r="C252" s="80"/>
      <c r="D252" s="80" t="s">
        <v>237</v>
      </c>
      <c r="E252" s="78" t="s">
        <v>225</v>
      </c>
      <c r="F252" s="161"/>
      <c r="G252" s="161"/>
      <c r="H252" s="160"/>
      <c r="I252" s="161"/>
      <c r="J252" s="140"/>
      <c r="K252" s="161"/>
      <c r="L252" s="161"/>
      <c r="M252" s="93" t="s">
        <v>356</v>
      </c>
    </row>
    <row r="253" spans="1:13" ht="61.5" customHeight="1" x14ac:dyDescent="0.25">
      <c r="A253" s="124" t="s">
        <v>539</v>
      </c>
      <c r="B253" s="91" t="s">
        <v>287</v>
      </c>
      <c r="C253" s="80"/>
      <c r="D253" s="80" t="s">
        <v>238</v>
      </c>
      <c r="E253" s="78" t="s">
        <v>225</v>
      </c>
      <c r="F253" s="161"/>
      <c r="G253" s="161"/>
      <c r="H253" s="160"/>
      <c r="I253" s="161"/>
      <c r="J253" s="140"/>
      <c r="K253" s="161"/>
      <c r="L253" s="161"/>
      <c r="M253" s="93" t="s">
        <v>357</v>
      </c>
    </row>
    <row r="254" spans="1:13" ht="60.75" customHeight="1" x14ac:dyDescent="0.25">
      <c r="A254" s="124" t="s">
        <v>542</v>
      </c>
      <c r="B254" s="91" t="s">
        <v>288</v>
      </c>
      <c r="C254" s="80"/>
      <c r="D254" s="80" t="s">
        <v>239</v>
      </c>
      <c r="E254" s="78" t="s">
        <v>225</v>
      </c>
      <c r="F254" s="161"/>
      <c r="G254" s="161"/>
      <c r="H254" s="160"/>
      <c r="I254" s="161"/>
      <c r="J254" s="140"/>
      <c r="K254" s="161"/>
      <c r="L254" s="161"/>
      <c r="M254" s="93" t="s">
        <v>358</v>
      </c>
    </row>
    <row r="255" spans="1:13" ht="76.5" customHeight="1" x14ac:dyDescent="0.25">
      <c r="A255" s="124" t="s">
        <v>541</v>
      </c>
      <c r="B255" s="91" t="s">
        <v>289</v>
      </c>
      <c r="C255" s="80"/>
      <c r="D255" s="80" t="s">
        <v>239</v>
      </c>
      <c r="E255" s="78" t="s">
        <v>225</v>
      </c>
      <c r="F255" s="161"/>
      <c r="G255" s="161"/>
      <c r="H255" s="160"/>
      <c r="I255" s="161"/>
      <c r="J255" s="140"/>
      <c r="K255" s="161"/>
      <c r="L255" s="161"/>
      <c r="M255" s="93" t="s">
        <v>359</v>
      </c>
    </row>
    <row r="256" spans="1:13" ht="65.25" customHeight="1" x14ac:dyDescent="0.25">
      <c r="A256" s="124" t="s">
        <v>540</v>
      </c>
      <c r="B256" s="91" t="s">
        <v>287</v>
      </c>
      <c r="C256" s="80"/>
      <c r="D256" s="80" t="s">
        <v>238</v>
      </c>
      <c r="E256" s="78" t="s">
        <v>225</v>
      </c>
      <c r="F256" s="161"/>
      <c r="G256" s="161"/>
      <c r="H256" s="160"/>
      <c r="I256" s="161"/>
      <c r="J256" s="140"/>
      <c r="K256" s="161"/>
      <c r="L256" s="161"/>
      <c r="M256" s="188" t="s">
        <v>519</v>
      </c>
    </row>
    <row r="257" spans="1:13" ht="81.75" customHeight="1" x14ac:dyDescent="0.25">
      <c r="A257" s="124" t="s">
        <v>318</v>
      </c>
      <c r="B257" s="91" t="s">
        <v>290</v>
      </c>
      <c r="C257" s="80"/>
      <c r="D257" s="80" t="s">
        <v>232</v>
      </c>
      <c r="E257" s="78" t="s">
        <v>225</v>
      </c>
      <c r="F257" s="161"/>
      <c r="G257" s="161"/>
      <c r="H257" s="160"/>
      <c r="I257" s="161"/>
      <c r="J257" s="140"/>
      <c r="K257" s="161"/>
      <c r="L257" s="161"/>
      <c r="M257" s="93" t="s">
        <v>360</v>
      </c>
    </row>
    <row r="258" spans="1:13" ht="62.25" customHeight="1" x14ac:dyDescent="0.25">
      <c r="A258" s="124" t="s">
        <v>543</v>
      </c>
      <c r="B258" s="91" t="s">
        <v>291</v>
      </c>
      <c r="C258" s="80"/>
      <c r="D258" s="80" t="s">
        <v>238</v>
      </c>
      <c r="E258" s="78" t="s">
        <v>225</v>
      </c>
      <c r="F258" s="161"/>
      <c r="G258" s="161"/>
      <c r="H258" s="160"/>
      <c r="I258" s="161"/>
      <c r="J258" s="140"/>
      <c r="K258" s="161"/>
      <c r="L258" s="161"/>
      <c r="M258" s="93" t="s">
        <v>361</v>
      </c>
    </row>
    <row r="259" spans="1:13" ht="53.25" customHeight="1" x14ac:dyDescent="0.25">
      <c r="A259" s="124" t="s">
        <v>240</v>
      </c>
      <c r="B259" s="91" t="s">
        <v>292</v>
      </c>
      <c r="C259" s="80"/>
      <c r="D259" s="80" t="s">
        <v>235</v>
      </c>
      <c r="E259" s="78" t="s">
        <v>225</v>
      </c>
      <c r="F259" s="161"/>
      <c r="G259" s="161"/>
      <c r="H259" s="160"/>
      <c r="I259" s="161"/>
      <c r="J259" s="140"/>
      <c r="K259" s="161"/>
      <c r="L259" s="161"/>
      <c r="M259" s="93" t="s">
        <v>440</v>
      </c>
    </row>
    <row r="260" spans="1:13" ht="73.5" customHeight="1" x14ac:dyDescent="0.25">
      <c r="A260" s="124" t="s">
        <v>241</v>
      </c>
      <c r="B260" s="91" t="s">
        <v>292</v>
      </c>
      <c r="C260" s="80"/>
      <c r="D260" s="80" t="s">
        <v>235</v>
      </c>
      <c r="E260" s="78" t="s">
        <v>225</v>
      </c>
      <c r="F260" s="161"/>
      <c r="G260" s="161"/>
      <c r="H260" s="160"/>
      <c r="I260" s="161"/>
      <c r="J260" s="140"/>
      <c r="K260" s="161"/>
      <c r="L260" s="161"/>
      <c r="M260" s="93" t="s">
        <v>441</v>
      </c>
    </row>
    <row r="261" spans="1:13" ht="67.5" customHeight="1" x14ac:dyDescent="0.25">
      <c r="A261" s="124" t="s">
        <v>242</v>
      </c>
      <c r="B261" s="91" t="s">
        <v>292</v>
      </c>
      <c r="C261" s="80"/>
      <c r="D261" s="80" t="s">
        <v>235</v>
      </c>
      <c r="E261" s="78" t="s">
        <v>225</v>
      </c>
      <c r="F261" s="161"/>
      <c r="G261" s="161"/>
      <c r="H261" s="160"/>
      <c r="I261" s="161"/>
      <c r="J261" s="140"/>
      <c r="K261" s="161"/>
      <c r="L261" s="161"/>
      <c r="M261" s="93" t="s">
        <v>362</v>
      </c>
    </row>
    <row r="262" spans="1:13" ht="138.75" customHeight="1" x14ac:dyDescent="0.25">
      <c r="A262" s="124" t="s">
        <v>275</v>
      </c>
      <c r="B262" s="91" t="s">
        <v>293</v>
      </c>
      <c r="C262" s="80"/>
      <c r="D262" s="80" t="s">
        <v>243</v>
      </c>
      <c r="E262" s="78" t="s">
        <v>225</v>
      </c>
      <c r="F262" s="161"/>
      <c r="G262" s="161"/>
      <c r="H262" s="160"/>
      <c r="I262" s="161"/>
      <c r="J262" s="140"/>
      <c r="K262" s="161"/>
      <c r="L262" s="161"/>
      <c r="M262" s="188" t="s">
        <v>560</v>
      </c>
    </row>
    <row r="263" spans="1:13" ht="116.25" customHeight="1" x14ac:dyDescent="0.25">
      <c r="A263" s="124" t="s">
        <v>317</v>
      </c>
      <c r="B263" s="91" t="s">
        <v>294</v>
      </c>
      <c r="C263" s="80"/>
      <c r="D263" s="80" t="s">
        <v>244</v>
      </c>
      <c r="E263" s="78" t="s">
        <v>225</v>
      </c>
      <c r="F263" s="161"/>
      <c r="G263" s="161"/>
      <c r="H263" s="160"/>
      <c r="I263" s="161"/>
      <c r="J263" s="140"/>
      <c r="K263" s="161"/>
      <c r="L263" s="161"/>
      <c r="M263" s="93" t="s">
        <v>568</v>
      </c>
    </row>
    <row r="264" spans="1:13" ht="57.75" customHeight="1" x14ac:dyDescent="0.25">
      <c r="A264" s="124" t="s">
        <v>576</v>
      </c>
      <c r="B264" s="91" t="s">
        <v>295</v>
      </c>
      <c r="C264" s="80"/>
      <c r="D264" s="80" t="s">
        <v>245</v>
      </c>
      <c r="E264" s="78" t="s">
        <v>225</v>
      </c>
      <c r="F264" s="161"/>
      <c r="G264" s="161"/>
      <c r="H264" s="160"/>
      <c r="I264" s="161"/>
      <c r="J264" s="140"/>
      <c r="K264" s="161"/>
      <c r="L264" s="161"/>
      <c r="M264" s="93" t="s">
        <v>567</v>
      </c>
    </row>
    <row r="265" spans="1:13" ht="70.5" customHeight="1" x14ac:dyDescent="0.25">
      <c r="A265" s="124" t="s">
        <v>577</v>
      </c>
      <c r="B265" s="91" t="s">
        <v>296</v>
      </c>
      <c r="C265" s="80"/>
      <c r="D265" s="80" t="s">
        <v>245</v>
      </c>
      <c r="E265" s="78" t="s">
        <v>225</v>
      </c>
      <c r="F265" s="161"/>
      <c r="G265" s="161"/>
      <c r="H265" s="160"/>
      <c r="I265" s="161"/>
      <c r="J265" s="140"/>
      <c r="K265" s="161"/>
      <c r="L265" s="161"/>
      <c r="M265" s="93" t="s">
        <v>566</v>
      </c>
    </row>
    <row r="266" spans="1:13" ht="87" customHeight="1" x14ac:dyDescent="0.25">
      <c r="A266" s="124" t="s">
        <v>578</v>
      </c>
      <c r="B266" s="91" t="s">
        <v>297</v>
      </c>
      <c r="C266" s="80"/>
      <c r="D266" s="80" t="s">
        <v>245</v>
      </c>
      <c r="E266" s="78" t="s">
        <v>225</v>
      </c>
      <c r="F266" s="161"/>
      <c r="G266" s="161"/>
      <c r="H266" s="160"/>
      <c r="I266" s="161"/>
      <c r="J266" s="140"/>
      <c r="K266" s="161"/>
      <c r="L266" s="161"/>
      <c r="M266" s="93" t="s">
        <v>439</v>
      </c>
    </row>
    <row r="267" spans="1:13" ht="40.5" customHeight="1" x14ac:dyDescent="0.25">
      <c r="A267" s="124" t="s">
        <v>246</v>
      </c>
      <c r="B267" s="91" t="s">
        <v>298</v>
      </c>
      <c r="C267" s="80"/>
      <c r="D267" s="80" t="s">
        <v>238</v>
      </c>
      <c r="E267" s="78" t="s">
        <v>225</v>
      </c>
      <c r="F267" s="161"/>
      <c r="G267" s="161"/>
      <c r="H267" s="160"/>
      <c r="I267" s="161"/>
      <c r="J267" s="140"/>
      <c r="K267" s="161"/>
      <c r="L267" s="161"/>
      <c r="M267" s="93" t="s">
        <v>564</v>
      </c>
    </row>
    <row r="268" spans="1:13" ht="45" customHeight="1" x14ac:dyDescent="0.25">
      <c r="A268" s="124" t="s">
        <v>563</v>
      </c>
      <c r="B268" s="91" t="s">
        <v>298</v>
      </c>
      <c r="C268" s="80"/>
      <c r="D268" s="80" t="s">
        <v>238</v>
      </c>
      <c r="E268" s="78" t="s">
        <v>225</v>
      </c>
      <c r="F268" s="161"/>
      <c r="G268" s="161"/>
      <c r="H268" s="160"/>
      <c r="I268" s="161"/>
      <c r="J268" s="140"/>
      <c r="K268" s="161"/>
      <c r="L268" s="161"/>
      <c r="M268" s="93" t="s">
        <v>565</v>
      </c>
    </row>
    <row r="269" spans="1:13" ht="63" customHeight="1" x14ac:dyDescent="0.25">
      <c r="A269" s="124" t="s">
        <v>537</v>
      </c>
      <c r="B269" s="91" t="s">
        <v>299</v>
      </c>
      <c r="C269" s="80"/>
      <c r="D269" s="80" t="s">
        <v>247</v>
      </c>
      <c r="E269" s="78" t="s">
        <v>225</v>
      </c>
      <c r="F269" s="161"/>
      <c r="G269" s="161"/>
      <c r="H269" s="160"/>
      <c r="I269" s="161"/>
      <c r="J269" s="140"/>
      <c r="K269" s="161"/>
      <c r="L269" s="161"/>
      <c r="M269" s="188" t="s">
        <v>569</v>
      </c>
    </row>
    <row r="270" spans="1:13" ht="72.75" customHeight="1" x14ac:dyDescent="0.25">
      <c r="A270" s="124" t="s">
        <v>538</v>
      </c>
      <c r="B270" s="91" t="s">
        <v>300</v>
      </c>
      <c r="C270" s="80"/>
      <c r="D270" s="80" t="s">
        <v>247</v>
      </c>
      <c r="E270" s="78" t="s">
        <v>225</v>
      </c>
      <c r="F270" s="161"/>
      <c r="G270" s="161"/>
      <c r="H270" s="160"/>
      <c r="I270" s="161"/>
      <c r="J270" s="140"/>
      <c r="K270" s="161"/>
      <c r="L270" s="161"/>
      <c r="M270" s="188" t="s">
        <v>570</v>
      </c>
    </row>
    <row r="271" spans="1:13" ht="90.75" customHeight="1" x14ac:dyDescent="0.25">
      <c r="A271" s="124" t="s">
        <v>316</v>
      </c>
      <c r="B271" s="91" t="s">
        <v>301</v>
      </c>
      <c r="C271" s="80"/>
      <c r="D271" s="80" t="s">
        <v>248</v>
      </c>
      <c r="E271" s="78" t="s">
        <v>225</v>
      </c>
      <c r="F271" s="161"/>
      <c r="G271" s="161"/>
      <c r="H271" s="160"/>
      <c r="I271" s="161"/>
      <c r="J271" s="140"/>
      <c r="K271" s="161"/>
      <c r="L271" s="161"/>
      <c r="M271" s="93" t="s">
        <v>571</v>
      </c>
    </row>
    <row r="272" spans="1:13" ht="70.5" customHeight="1" x14ac:dyDescent="0.25">
      <c r="A272" s="124" t="s">
        <v>249</v>
      </c>
      <c r="B272" s="91" t="s">
        <v>302</v>
      </c>
      <c r="C272" s="80"/>
      <c r="D272" s="80" t="s">
        <v>250</v>
      </c>
      <c r="E272" s="78" t="s">
        <v>225</v>
      </c>
      <c r="F272" s="161"/>
      <c r="G272" s="161"/>
      <c r="H272" s="160"/>
      <c r="I272" s="161"/>
      <c r="J272" s="140"/>
      <c r="K272" s="161"/>
      <c r="L272" s="161"/>
      <c r="M272" s="93" t="s">
        <v>572</v>
      </c>
    </row>
    <row r="273" spans="1:13" ht="72" customHeight="1" x14ac:dyDescent="0.25">
      <c r="A273" s="124" t="s">
        <v>251</v>
      </c>
      <c r="B273" s="91" t="s">
        <v>303</v>
      </c>
      <c r="C273" s="80"/>
      <c r="D273" s="80" t="s">
        <v>250</v>
      </c>
      <c r="E273" s="78" t="s">
        <v>225</v>
      </c>
      <c r="F273" s="161"/>
      <c r="G273" s="161"/>
      <c r="H273" s="160"/>
      <c r="I273" s="161"/>
      <c r="J273" s="140"/>
      <c r="K273" s="161"/>
      <c r="L273" s="161"/>
      <c r="M273" s="93" t="s">
        <v>573</v>
      </c>
    </row>
    <row r="274" spans="1:13" ht="69.75" customHeight="1" x14ac:dyDescent="0.25">
      <c r="A274" s="124" t="s">
        <v>532</v>
      </c>
      <c r="B274" s="91" t="s">
        <v>304</v>
      </c>
      <c r="C274" s="80"/>
      <c r="D274" s="80" t="s">
        <v>252</v>
      </c>
      <c r="E274" s="78" t="s">
        <v>225</v>
      </c>
      <c r="F274" s="161"/>
      <c r="G274" s="161"/>
      <c r="H274" s="160"/>
      <c r="I274" s="161"/>
      <c r="J274" s="140"/>
      <c r="K274" s="161"/>
      <c r="L274" s="161"/>
      <c r="M274" s="93" t="s">
        <v>562</v>
      </c>
    </row>
    <row r="275" spans="1:13" ht="67.5" customHeight="1" x14ac:dyDescent="0.25">
      <c r="A275" s="124" t="s">
        <v>533</v>
      </c>
      <c r="B275" s="91" t="s">
        <v>305</v>
      </c>
      <c r="C275" s="80"/>
      <c r="D275" s="80" t="s">
        <v>253</v>
      </c>
      <c r="E275" s="78" t="s">
        <v>225</v>
      </c>
      <c r="F275" s="161"/>
      <c r="G275" s="161"/>
      <c r="H275" s="160"/>
      <c r="I275" s="161"/>
      <c r="J275" s="140"/>
      <c r="K275" s="161"/>
      <c r="L275" s="161"/>
      <c r="M275" s="93" t="s">
        <v>429</v>
      </c>
    </row>
    <row r="276" spans="1:13" ht="60.75" customHeight="1" x14ac:dyDescent="0.25">
      <c r="A276" s="124" t="s">
        <v>328</v>
      </c>
      <c r="B276" s="91" t="s">
        <v>306</v>
      </c>
      <c r="C276" s="80"/>
      <c r="D276" s="80" t="s">
        <v>254</v>
      </c>
      <c r="E276" s="78" t="s">
        <v>225</v>
      </c>
      <c r="F276" s="161"/>
      <c r="G276" s="161"/>
      <c r="H276" s="160"/>
      <c r="I276" s="161"/>
      <c r="J276" s="140"/>
      <c r="K276" s="161"/>
      <c r="L276" s="161"/>
      <c r="M276" s="93" t="s">
        <v>430</v>
      </c>
    </row>
    <row r="277" spans="1:13" ht="54" customHeight="1" x14ac:dyDescent="0.25">
      <c r="A277" s="124" t="s">
        <v>534</v>
      </c>
      <c r="B277" s="91" t="s">
        <v>307</v>
      </c>
      <c r="C277" s="80"/>
      <c r="D277" s="80" t="s">
        <v>255</v>
      </c>
      <c r="E277" s="78" t="s">
        <v>225</v>
      </c>
      <c r="F277" s="161"/>
      <c r="G277" s="161"/>
      <c r="H277" s="160"/>
      <c r="I277" s="161"/>
      <c r="J277" s="140"/>
      <c r="K277" s="161"/>
      <c r="L277" s="161"/>
      <c r="M277" s="93" t="s">
        <v>431</v>
      </c>
    </row>
    <row r="278" spans="1:13" ht="69" customHeight="1" x14ac:dyDescent="0.25">
      <c r="A278" s="124" t="s">
        <v>535</v>
      </c>
      <c r="B278" s="91" t="s">
        <v>308</v>
      </c>
      <c r="C278" s="80"/>
      <c r="D278" s="80" t="s">
        <v>255</v>
      </c>
      <c r="E278" s="78" t="s">
        <v>225</v>
      </c>
      <c r="F278" s="161"/>
      <c r="G278" s="161"/>
      <c r="H278" s="160"/>
      <c r="I278" s="161"/>
      <c r="J278" s="140"/>
      <c r="K278" s="161"/>
      <c r="L278" s="161"/>
      <c r="M278" s="93" t="s">
        <v>442</v>
      </c>
    </row>
    <row r="279" spans="1:13" ht="51" customHeight="1" x14ac:dyDescent="0.25">
      <c r="A279" s="124" t="s">
        <v>536</v>
      </c>
      <c r="B279" s="91" t="s">
        <v>307</v>
      </c>
      <c r="C279" s="80"/>
      <c r="D279" s="80" t="s">
        <v>255</v>
      </c>
      <c r="E279" s="78" t="s">
        <v>225</v>
      </c>
      <c r="F279" s="161"/>
      <c r="G279" s="161"/>
      <c r="H279" s="160"/>
      <c r="I279" s="161"/>
      <c r="J279" s="140"/>
      <c r="K279" s="161"/>
      <c r="L279" s="161"/>
      <c r="M279" s="93" t="s">
        <v>443</v>
      </c>
    </row>
    <row r="280" spans="1:13" ht="42" customHeight="1" x14ac:dyDescent="0.25">
      <c r="A280" s="124" t="s">
        <v>256</v>
      </c>
      <c r="B280" s="91" t="s">
        <v>309</v>
      </c>
      <c r="C280" s="80"/>
      <c r="D280" s="80" t="s">
        <v>257</v>
      </c>
      <c r="E280" s="78" t="s">
        <v>225</v>
      </c>
      <c r="F280" s="161"/>
      <c r="G280" s="161"/>
      <c r="H280" s="160"/>
      <c r="I280" s="161"/>
      <c r="J280" s="140"/>
      <c r="K280" s="161"/>
      <c r="L280" s="161"/>
      <c r="M280" s="93" t="s">
        <v>432</v>
      </c>
    </row>
    <row r="281" spans="1:13" ht="93" customHeight="1" x14ac:dyDescent="0.25">
      <c r="A281" s="124" t="s">
        <v>343</v>
      </c>
      <c r="B281" s="91" t="s">
        <v>310</v>
      </c>
      <c r="C281" s="80"/>
      <c r="D281" s="80" t="s">
        <v>258</v>
      </c>
      <c r="E281" s="78" t="s">
        <v>225</v>
      </c>
      <c r="F281" s="161"/>
      <c r="G281" s="161"/>
      <c r="H281" s="160"/>
      <c r="I281" s="161"/>
      <c r="J281" s="140"/>
      <c r="K281" s="161"/>
      <c r="L281" s="161"/>
      <c r="M281" s="93" t="s">
        <v>433</v>
      </c>
    </row>
    <row r="282" spans="1:13" ht="83.25" customHeight="1" x14ac:dyDescent="0.25">
      <c r="A282" s="124" t="s">
        <v>259</v>
      </c>
      <c r="B282" s="91" t="s">
        <v>311</v>
      </c>
      <c r="C282" s="80"/>
      <c r="D282" s="80" t="s">
        <v>258</v>
      </c>
      <c r="E282" s="78" t="s">
        <v>225</v>
      </c>
      <c r="F282" s="161"/>
      <c r="G282" s="161"/>
      <c r="H282" s="160"/>
      <c r="I282" s="161"/>
      <c r="J282" s="140"/>
      <c r="K282" s="161"/>
      <c r="L282" s="161"/>
      <c r="M282" s="93" t="s">
        <v>434</v>
      </c>
    </row>
    <row r="283" spans="1:13" ht="49.5" customHeight="1" x14ac:dyDescent="0.25">
      <c r="A283" s="124" t="s">
        <v>554</v>
      </c>
      <c r="B283" s="91" t="s">
        <v>312</v>
      </c>
      <c r="C283" s="80"/>
      <c r="D283" s="80" t="s">
        <v>260</v>
      </c>
      <c r="E283" s="78" t="s">
        <v>225</v>
      </c>
      <c r="F283" s="161"/>
      <c r="G283" s="161"/>
      <c r="H283" s="160"/>
      <c r="I283" s="161"/>
      <c r="J283" s="140"/>
      <c r="K283" s="161"/>
      <c r="L283" s="161"/>
      <c r="M283" s="93" t="s">
        <v>435</v>
      </c>
    </row>
    <row r="284" spans="1:13" ht="51.75" customHeight="1" x14ac:dyDescent="0.25">
      <c r="A284" s="124" t="s">
        <v>261</v>
      </c>
      <c r="B284" s="91" t="s">
        <v>313</v>
      </c>
      <c r="C284" s="80"/>
      <c r="D284" s="80" t="s">
        <v>260</v>
      </c>
      <c r="E284" s="78" t="s">
        <v>225</v>
      </c>
      <c r="F284" s="161"/>
      <c r="G284" s="161"/>
      <c r="H284" s="160"/>
      <c r="I284" s="161"/>
      <c r="J284" s="140"/>
      <c r="K284" s="161"/>
      <c r="L284" s="161"/>
      <c r="M284" s="93" t="s">
        <v>436</v>
      </c>
    </row>
    <row r="285" spans="1:13" ht="52.5" customHeight="1" x14ac:dyDescent="0.25">
      <c r="A285" s="124" t="s">
        <v>553</v>
      </c>
      <c r="B285" s="91" t="s">
        <v>314</v>
      </c>
      <c r="C285" s="80"/>
      <c r="D285" s="80" t="s">
        <v>262</v>
      </c>
      <c r="E285" s="78" t="s">
        <v>225</v>
      </c>
      <c r="F285" s="161"/>
      <c r="G285" s="161"/>
      <c r="H285" s="160" t="s">
        <v>395</v>
      </c>
      <c r="I285" s="161"/>
      <c r="J285" s="140"/>
      <c r="K285" s="161"/>
      <c r="L285" s="161"/>
      <c r="M285" s="93" t="s">
        <v>437</v>
      </c>
    </row>
    <row r="286" spans="1:13" ht="78" customHeight="1" x14ac:dyDescent="0.25">
      <c r="A286" s="124" t="s">
        <v>263</v>
      </c>
      <c r="B286" s="91" t="s">
        <v>315</v>
      </c>
      <c r="C286" s="80"/>
      <c r="D286" s="80" t="s">
        <v>264</v>
      </c>
      <c r="E286" s="78" t="s">
        <v>225</v>
      </c>
      <c r="F286" s="161"/>
      <c r="G286" s="161"/>
      <c r="H286" s="160"/>
      <c r="I286" s="161"/>
      <c r="J286" s="140"/>
      <c r="K286" s="161"/>
      <c r="L286" s="161"/>
      <c r="M286" s="93" t="s">
        <v>363</v>
      </c>
    </row>
    <row r="287" spans="1:13" ht="40.5" customHeight="1" x14ac:dyDescent="0.25">
      <c r="A287" s="124" t="s">
        <v>265</v>
      </c>
      <c r="B287" s="91">
        <f>SUM(B288,B289,B290,B291)</f>
        <v>7239.3300000000017</v>
      </c>
      <c r="C287" s="80"/>
      <c r="D287" s="80" t="s">
        <v>266</v>
      </c>
      <c r="E287" s="78" t="s">
        <v>225</v>
      </c>
      <c r="F287" s="161"/>
      <c r="G287" s="161"/>
      <c r="H287" s="160"/>
      <c r="I287" s="161"/>
      <c r="J287" s="140"/>
      <c r="K287" s="161"/>
      <c r="L287" s="161"/>
      <c r="M287" s="93" t="s">
        <v>438</v>
      </c>
    </row>
    <row r="288" spans="1:13" ht="27" customHeight="1" x14ac:dyDescent="0.25">
      <c r="A288" s="124" t="s">
        <v>267</v>
      </c>
      <c r="B288" s="91">
        <v>2068.38</v>
      </c>
      <c r="C288" s="254"/>
      <c r="D288" s="80"/>
      <c r="E288" s="79"/>
      <c r="F288" s="161"/>
      <c r="G288" s="161"/>
      <c r="H288" s="160"/>
      <c r="I288" s="161"/>
      <c r="J288" s="140"/>
      <c r="K288" s="161"/>
      <c r="L288" s="161"/>
      <c r="M288" s="93" t="s">
        <v>276</v>
      </c>
    </row>
    <row r="289" spans="1:13" ht="26.25" customHeight="1" x14ac:dyDescent="0.25">
      <c r="A289" s="124" t="s">
        <v>268</v>
      </c>
      <c r="B289" s="91">
        <v>3102.57</v>
      </c>
      <c r="C289" s="254"/>
      <c r="D289" s="80"/>
      <c r="E289" s="79"/>
      <c r="F289" s="161"/>
      <c r="G289" s="161"/>
      <c r="H289" s="160"/>
      <c r="I289" s="161"/>
      <c r="J289" s="140"/>
      <c r="K289" s="161"/>
      <c r="L289" s="161"/>
      <c r="M289" s="93" t="s">
        <v>276</v>
      </c>
    </row>
    <row r="290" spans="1:13" ht="27" customHeight="1" x14ac:dyDescent="0.25">
      <c r="A290" s="124" t="s">
        <v>269</v>
      </c>
      <c r="B290" s="91">
        <v>1034.19</v>
      </c>
      <c r="C290" s="254"/>
      <c r="D290" s="80"/>
      <c r="E290" s="79"/>
      <c r="F290" s="161"/>
      <c r="G290" s="161"/>
      <c r="H290" s="160"/>
      <c r="I290" s="161"/>
      <c r="J290" s="140"/>
      <c r="K290" s="161"/>
      <c r="L290" s="161"/>
      <c r="M290" s="93" t="s">
        <v>276</v>
      </c>
    </row>
    <row r="291" spans="1:13" ht="25.5" customHeight="1" x14ac:dyDescent="0.25">
      <c r="A291" s="124" t="s">
        <v>270</v>
      </c>
      <c r="B291" s="91">
        <v>1034.19</v>
      </c>
      <c r="C291" s="254"/>
      <c r="D291" s="80"/>
      <c r="E291" s="79"/>
      <c r="F291" s="161"/>
      <c r="G291" s="161"/>
      <c r="H291" s="160"/>
      <c r="I291" s="161"/>
      <c r="J291" s="140"/>
      <c r="K291" s="161"/>
      <c r="L291" s="161"/>
      <c r="M291" s="93" t="s">
        <v>276</v>
      </c>
    </row>
    <row r="292" spans="1:13" ht="37.5" customHeight="1" x14ac:dyDescent="0.25">
      <c r="A292" s="124" t="s">
        <v>271</v>
      </c>
      <c r="B292" s="91">
        <f>SUM(B293,B294)</f>
        <v>15195.82</v>
      </c>
      <c r="C292" s="80"/>
      <c r="D292" s="80" t="s">
        <v>272</v>
      </c>
      <c r="E292" s="78" t="s">
        <v>225</v>
      </c>
      <c r="F292" s="161"/>
      <c r="G292" s="161"/>
      <c r="H292" s="160"/>
      <c r="I292" s="161"/>
      <c r="J292" s="140"/>
      <c r="K292" s="161"/>
      <c r="L292" s="161"/>
      <c r="M292" s="93" t="s">
        <v>364</v>
      </c>
    </row>
    <row r="293" spans="1:13" ht="26.25" customHeight="1" x14ac:dyDescent="0.25">
      <c r="A293" s="124" t="s">
        <v>273</v>
      </c>
      <c r="B293" s="91">
        <v>8751.02</v>
      </c>
      <c r="C293" s="80"/>
      <c r="D293" s="80"/>
      <c r="E293" s="79"/>
      <c r="F293" s="161"/>
      <c r="G293" s="161"/>
      <c r="H293" s="160"/>
      <c r="I293" s="161"/>
      <c r="J293" s="140"/>
      <c r="K293" s="161"/>
      <c r="L293" s="161"/>
      <c r="M293" s="93" t="s">
        <v>276</v>
      </c>
    </row>
    <row r="294" spans="1:13" ht="26.25" customHeight="1" x14ac:dyDescent="0.25">
      <c r="A294" s="124" t="s">
        <v>274</v>
      </c>
      <c r="B294" s="91">
        <v>6444.8</v>
      </c>
      <c r="C294" s="80"/>
      <c r="D294" s="80"/>
      <c r="E294" s="79"/>
      <c r="F294" s="161"/>
      <c r="G294" s="161"/>
      <c r="H294" s="160"/>
      <c r="I294" s="161"/>
      <c r="J294" s="140"/>
      <c r="K294" s="161"/>
      <c r="L294" s="161"/>
      <c r="M294" s="93" t="s">
        <v>276</v>
      </c>
    </row>
    <row r="295" spans="1:13" ht="88.5" customHeight="1" x14ac:dyDescent="0.25">
      <c r="A295" s="124" t="s">
        <v>522</v>
      </c>
      <c r="B295" s="91"/>
      <c r="C295" s="169"/>
      <c r="D295" s="169" t="s">
        <v>234</v>
      </c>
      <c r="E295" s="171" t="s">
        <v>225</v>
      </c>
      <c r="F295" s="161"/>
      <c r="G295" s="161"/>
      <c r="H295" s="160"/>
      <c r="I295" s="161"/>
      <c r="J295" s="140"/>
      <c r="K295" s="161"/>
      <c r="L295" s="161"/>
      <c r="M295" s="196" t="s">
        <v>524</v>
      </c>
    </row>
    <row r="296" spans="1:13" ht="72" x14ac:dyDescent="0.25">
      <c r="A296" s="124" t="s">
        <v>523</v>
      </c>
      <c r="B296" s="91"/>
      <c r="C296" s="169"/>
      <c r="D296" s="169" t="s">
        <v>234</v>
      </c>
      <c r="E296" s="171" t="s">
        <v>225</v>
      </c>
      <c r="F296" s="161"/>
      <c r="G296" s="161"/>
      <c r="H296" s="160"/>
      <c r="I296" s="161"/>
      <c r="J296" s="140"/>
      <c r="K296" s="161"/>
      <c r="L296" s="161"/>
      <c r="M296" s="196" t="s">
        <v>525</v>
      </c>
    </row>
    <row r="297" spans="1:13" ht="54.75" customHeight="1" x14ac:dyDescent="0.25">
      <c r="A297" s="124" t="s">
        <v>526</v>
      </c>
      <c r="B297" s="91"/>
      <c r="C297" s="169"/>
      <c r="D297" s="169" t="s">
        <v>234</v>
      </c>
      <c r="E297" s="171" t="s">
        <v>225</v>
      </c>
      <c r="F297" s="161"/>
      <c r="G297" s="161"/>
      <c r="H297" s="160"/>
      <c r="I297" s="161"/>
      <c r="J297" s="140"/>
      <c r="K297" s="161"/>
      <c r="L297" s="161"/>
      <c r="M297" s="196" t="s">
        <v>527</v>
      </c>
    </row>
    <row r="298" spans="1:13" ht="48.75" customHeight="1" x14ac:dyDescent="0.25">
      <c r="A298" s="124" t="s">
        <v>529</v>
      </c>
      <c r="B298" s="91"/>
      <c r="C298" s="169"/>
      <c r="D298" s="169" t="s">
        <v>528</v>
      </c>
      <c r="E298" s="171" t="s">
        <v>225</v>
      </c>
      <c r="F298" s="161"/>
      <c r="G298" s="161"/>
      <c r="H298" s="160"/>
      <c r="I298" s="161"/>
      <c r="J298" s="140"/>
      <c r="K298" s="161"/>
      <c r="L298" s="161"/>
      <c r="M298" s="196" t="s">
        <v>530</v>
      </c>
    </row>
    <row r="299" spans="1:13" ht="47.25" customHeight="1" x14ac:dyDescent="0.25">
      <c r="A299" s="197" t="s">
        <v>529</v>
      </c>
      <c r="B299" s="198"/>
      <c r="C299" s="180"/>
      <c r="D299" s="180" t="s">
        <v>528</v>
      </c>
      <c r="E299" s="179" t="s">
        <v>225</v>
      </c>
      <c r="F299" s="199"/>
      <c r="G299" s="199"/>
      <c r="H299" s="200"/>
      <c r="I299" s="199"/>
      <c r="J299" s="201"/>
      <c r="K299" s="199"/>
      <c r="L299" s="199"/>
      <c r="M299" s="202" t="s">
        <v>530</v>
      </c>
    </row>
    <row r="300" spans="1:13" s="203" customFormat="1" ht="45.75" customHeight="1" x14ac:dyDescent="0.25">
      <c r="A300" s="204" t="s">
        <v>546</v>
      </c>
      <c r="B300" s="192"/>
      <c r="C300" s="178"/>
      <c r="D300" s="175" t="s">
        <v>545</v>
      </c>
      <c r="E300" s="175" t="s">
        <v>225</v>
      </c>
      <c r="F300" s="151"/>
      <c r="G300" s="151"/>
      <c r="H300" s="151"/>
      <c r="I300" s="151"/>
      <c r="J300" s="139"/>
      <c r="K300" s="151"/>
      <c r="L300" s="151"/>
      <c r="M300" s="196" t="s">
        <v>547</v>
      </c>
    </row>
    <row r="301" spans="1:13" ht="110.25" customHeight="1" x14ac:dyDescent="0.25">
      <c r="A301" s="204" t="s">
        <v>548</v>
      </c>
      <c r="B301" s="205">
        <v>7185.7</v>
      </c>
      <c r="C301" s="178"/>
      <c r="D301" s="175" t="s">
        <v>545</v>
      </c>
      <c r="E301" s="175" t="s">
        <v>225</v>
      </c>
      <c r="G301" s="151"/>
      <c r="H301" s="151"/>
      <c r="I301" s="151"/>
      <c r="J301" s="139"/>
      <c r="K301" s="151"/>
      <c r="L301" s="151"/>
      <c r="M301" s="196" t="s">
        <v>549</v>
      </c>
    </row>
    <row r="302" spans="1:13" x14ac:dyDescent="0.25">
      <c r="B302" s="195"/>
      <c r="C302" s="57"/>
      <c r="D302" s="56"/>
      <c r="E302" s="57"/>
      <c r="F302" s="144"/>
      <c r="H302" s="144"/>
      <c r="I302" s="144"/>
    </row>
    <row r="303" spans="1:13" x14ac:dyDescent="0.25">
      <c r="B303" s="195"/>
      <c r="C303" s="57"/>
      <c r="D303" s="56"/>
      <c r="E303" s="57"/>
      <c r="F303" s="144"/>
      <c r="H303" s="144"/>
      <c r="I303" s="144"/>
    </row>
    <row r="304" spans="1:13" x14ac:dyDescent="0.25">
      <c r="B304" s="195"/>
      <c r="C304" s="57"/>
      <c r="D304" s="56"/>
      <c r="E304" s="57"/>
      <c r="F304" s="144"/>
      <c r="H304" s="144"/>
      <c r="I304" s="144"/>
    </row>
    <row r="305" spans="2:9" x14ac:dyDescent="0.25">
      <c r="B305" s="195"/>
      <c r="C305" s="57"/>
      <c r="D305" s="56"/>
      <c r="E305" s="57"/>
      <c r="F305" s="144"/>
      <c r="H305" s="144"/>
      <c r="I305" s="144"/>
    </row>
    <row r="306" spans="2:9" x14ac:dyDescent="0.25">
      <c r="B306" s="195"/>
      <c r="C306" s="57"/>
      <c r="D306" s="56"/>
      <c r="E306" s="57"/>
      <c r="F306" s="144"/>
      <c r="H306" s="144"/>
      <c r="I306" s="144"/>
    </row>
    <row r="307" spans="2:9" x14ac:dyDescent="0.25">
      <c r="B307" s="195"/>
      <c r="C307" s="57"/>
      <c r="D307" s="56"/>
      <c r="E307" s="57"/>
      <c r="F307" s="144"/>
      <c r="H307" s="144"/>
      <c r="I307" s="144"/>
    </row>
    <row r="308" spans="2:9" ht="54.75" customHeight="1" x14ac:dyDescent="0.25">
      <c r="B308" s="195"/>
      <c r="C308" s="57"/>
      <c r="D308" s="56"/>
      <c r="E308" s="57"/>
      <c r="F308" s="144"/>
      <c r="H308" s="144"/>
      <c r="I308" s="144"/>
    </row>
    <row r="309" spans="2:9" x14ac:dyDescent="0.25">
      <c r="F309" s="144"/>
      <c r="H309" s="144"/>
    </row>
    <row r="310" spans="2:9" x14ac:dyDescent="0.25">
      <c r="F310" s="144"/>
      <c r="H310" s="144"/>
    </row>
    <row r="311" spans="2:9" x14ac:dyDescent="0.25">
      <c r="F311" s="144"/>
      <c r="H311" s="144"/>
    </row>
    <row r="312" spans="2:9" x14ac:dyDescent="0.25">
      <c r="F312" s="144"/>
      <c r="H312" s="144"/>
    </row>
    <row r="313" spans="2:9" x14ac:dyDescent="0.25">
      <c r="F313" s="144"/>
      <c r="H313" s="144"/>
    </row>
    <row r="314" spans="2:9" x14ac:dyDescent="0.25">
      <c r="F314" s="144"/>
      <c r="H314" s="144"/>
    </row>
    <row r="315" spans="2:9" x14ac:dyDescent="0.25">
      <c r="F315" s="144"/>
      <c r="H315" s="144"/>
    </row>
    <row r="316" spans="2:9" x14ac:dyDescent="0.25">
      <c r="F316" s="144"/>
      <c r="H316" s="144"/>
    </row>
    <row r="317" spans="2:9" x14ac:dyDescent="0.25">
      <c r="F317" s="144"/>
      <c r="H317" s="144"/>
    </row>
    <row r="318" spans="2:9" x14ac:dyDescent="0.25">
      <c r="F318" s="144"/>
      <c r="H318" s="144"/>
    </row>
    <row r="319" spans="2:9" x14ac:dyDescent="0.25">
      <c r="F319" s="144"/>
      <c r="H319" s="144"/>
    </row>
    <row r="320" spans="2:9" x14ac:dyDescent="0.25">
      <c r="F320" s="144"/>
      <c r="H320" s="144"/>
    </row>
    <row r="321" spans="6:8" x14ac:dyDescent="0.25">
      <c r="F321" s="144"/>
      <c r="H321" s="144"/>
    </row>
    <row r="322" spans="6:8" x14ac:dyDescent="0.25">
      <c r="F322" s="144"/>
      <c r="H322" s="144"/>
    </row>
    <row r="323" spans="6:8" x14ac:dyDescent="0.25">
      <c r="F323" s="144"/>
      <c r="H323" s="144"/>
    </row>
    <row r="324" spans="6:8" x14ac:dyDescent="0.25">
      <c r="F324" s="144"/>
      <c r="H324" s="144"/>
    </row>
    <row r="325" spans="6:8" x14ac:dyDescent="0.25">
      <c r="F325" s="144"/>
      <c r="H325" s="144"/>
    </row>
    <row r="326" spans="6:8" x14ac:dyDescent="0.25">
      <c r="F326" s="144"/>
      <c r="H326" s="144"/>
    </row>
    <row r="327" spans="6:8" x14ac:dyDescent="0.25">
      <c r="F327" s="144"/>
      <c r="H327" s="144"/>
    </row>
    <row r="328" spans="6:8" x14ac:dyDescent="0.25">
      <c r="F328" s="144"/>
      <c r="H328" s="144"/>
    </row>
    <row r="329" spans="6:8" x14ac:dyDescent="0.25">
      <c r="F329" s="144"/>
      <c r="H329" s="144"/>
    </row>
    <row r="330" spans="6:8" x14ac:dyDescent="0.25">
      <c r="F330" s="144"/>
      <c r="H330" s="144"/>
    </row>
    <row r="331" spans="6:8" x14ac:dyDescent="0.25">
      <c r="F331" s="144"/>
      <c r="H331" s="144"/>
    </row>
    <row r="332" spans="6:8" x14ac:dyDescent="0.25">
      <c r="F332" s="144"/>
      <c r="H332" s="144"/>
    </row>
    <row r="333" spans="6:8" x14ac:dyDescent="0.25">
      <c r="F333" s="144"/>
      <c r="H333" s="144"/>
    </row>
    <row r="334" spans="6:8" x14ac:dyDescent="0.25">
      <c r="F334" s="144"/>
      <c r="H334" s="144"/>
    </row>
    <row r="335" spans="6:8" x14ac:dyDescent="0.25">
      <c r="F335" s="144"/>
      <c r="H335" s="144"/>
    </row>
    <row r="336" spans="6:8" x14ac:dyDescent="0.25">
      <c r="F336" s="144"/>
      <c r="H336" s="144"/>
    </row>
    <row r="337" spans="6:8" x14ac:dyDescent="0.25">
      <c r="F337" s="144"/>
      <c r="H337" s="144"/>
    </row>
    <row r="338" spans="6:8" x14ac:dyDescent="0.25">
      <c r="F338" s="144"/>
      <c r="H338" s="144"/>
    </row>
    <row r="339" spans="6:8" x14ac:dyDescent="0.25">
      <c r="F339" s="144"/>
      <c r="H339" s="144"/>
    </row>
    <row r="340" spans="6:8" x14ac:dyDescent="0.25">
      <c r="F340" s="144"/>
      <c r="H340" s="144"/>
    </row>
    <row r="341" spans="6:8" x14ac:dyDescent="0.25">
      <c r="F341" s="144"/>
      <c r="H341" s="144"/>
    </row>
    <row r="342" spans="6:8" x14ac:dyDescent="0.25">
      <c r="F342" s="144"/>
      <c r="H342" s="144"/>
    </row>
    <row r="343" spans="6:8" x14ac:dyDescent="0.25">
      <c r="F343" s="144"/>
      <c r="H343" s="144"/>
    </row>
    <row r="344" spans="6:8" x14ac:dyDescent="0.25">
      <c r="F344" s="144"/>
      <c r="H344" s="144"/>
    </row>
    <row r="345" spans="6:8" x14ac:dyDescent="0.25">
      <c r="F345" s="144"/>
      <c r="H345" s="144"/>
    </row>
    <row r="346" spans="6:8" x14ac:dyDescent="0.25">
      <c r="F346" s="144"/>
      <c r="H346" s="144"/>
    </row>
    <row r="347" spans="6:8" x14ac:dyDescent="0.25">
      <c r="F347" s="144"/>
      <c r="H347" s="144"/>
    </row>
    <row r="348" spans="6:8" x14ac:dyDescent="0.25">
      <c r="F348" s="144"/>
      <c r="H348" s="144"/>
    </row>
    <row r="349" spans="6:8" x14ac:dyDescent="0.25">
      <c r="F349" s="144"/>
      <c r="H349" s="144"/>
    </row>
    <row r="350" spans="6:8" x14ac:dyDescent="0.25">
      <c r="F350" s="144"/>
      <c r="H350" s="144"/>
    </row>
    <row r="351" spans="6:8" x14ac:dyDescent="0.25">
      <c r="F351" s="144"/>
      <c r="H351" s="144"/>
    </row>
    <row r="352" spans="6:8" x14ac:dyDescent="0.25">
      <c r="F352" s="144"/>
      <c r="H352" s="144"/>
    </row>
    <row r="353" spans="6:8" x14ac:dyDescent="0.25">
      <c r="F353" s="144"/>
      <c r="H353" s="144"/>
    </row>
    <row r="354" spans="6:8" x14ac:dyDescent="0.25">
      <c r="F354" s="144"/>
      <c r="H354" s="144"/>
    </row>
    <row r="355" spans="6:8" x14ac:dyDescent="0.25">
      <c r="F355" s="144"/>
      <c r="H355" s="144"/>
    </row>
    <row r="356" spans="6:8" x14ac:dyDescent="0.25">
      <c r="F356" s="144"/>
      <c r="H356" s="144"/>
    </row>
    <row r="357" spans="6:8" x14ac:dyDescent="0.25">
      <c r="F357" s="144"/>
      <c r="H357" s="144"/>
    </row>
    <row r="358" spans="6:8" x14ac:dyDescent="0.25">
      <c r="F358" s="144"/>
      <c r="H358" s="144"/>
    </row>
    <row r="359" spans="6:8" x14ac:dyDescent="0.25">
      <c r="F359" s="144"/>
      <c r="H359" s="144"/>
    </row>
    <row r="360" spans="6:8" x14ac:dyDescent="0.25">
      <c r="F360" s="144"/>
      <c r="H360" s="144"/>
    </row>
    <row r="361" spans="6:8" x14ac:dyDescent="0.25">
      <c r="F361" s="144"/>
      <c r="H361" s="144"/>
    </row>
    <row r="362" spans="6:8" x14ac:dyDescent="0.25">
      <c r="F362" s="144"/>
      <c r="H362" s="144"/>
    </row>
    <row r="363" spans="6:8" x14ac:dyDescent="0.25">
      <c r="F363" s="144"/>
      <c r="H363" s="144"/>
    </row>
    <row r="364" spans="6:8" x14ac:dyDescent="0.25">
      <c r="F364" s="144"/>
      <c r="H364" s="144"/>
    </row>
    <row r="365" spans="6:8" x14ac:dyDescent="0.25">
      <c r="F365" s="144"/>
      <c r="H365" s="144"/>
    </row>
    <row r="366" spans="6:8" x14ac:dyDescent="0.25">
      <c r="F366" s="144"/>
      <c r="H366" s="144"/>
    </row>
    <row r="367" spans="6:8" x14ac:dyDescent="0.25">
      <c r="F367" s="144"/>
      <c r="H367" s="144"/>
    </row>
    <row r="368" spans="6:8" x14ac:dyDescent="0.25">
      <c r="F368" s="144"/>
      <c r="H368" s="144"/>
    </row>
    <row r="369" spans="6:8" x14ac:dyDescent="0.25">
      <c r="F369" s="144"/>
      <c r="H369" s="144"/>
    </row>
    <row r="370" spans="6:8" x14ac:dyDescent="0.25">
      <c r="F370" s="144"/>
      <c r="H370" s="144"/>
    </row>
    <row r="371" spans="6:8" x14ac:dyDescent="0.25">
      <c r="F371" s="144"/>
      <c r="H371" s="144"/>
    </row>
    <row r="372" spans="6:8" x14ac:dyDescent="0.25">
      <c r="F372" s="144"/>
      <c r="H372" s="144"/>
    </row>
    <row r="373" spans="6:8" x14ac:dyDescent="0.25">
      <c r="F373" s="144"/>
      <c r="H373" s="144"/>
    </row>
    <row r="374" spans="6:8" x14ac:dyDescent="0.25">
      <c r="F374" s="144"/>
      <c r="H374" s="144"/>
    </row>
    <row r="375" spans="6:8" x14ac:dyDescent="0.25">
      <c r="F375" s="144"/>
      <c r="H375" s="144"/>
    </row>
    <row r="376" spans="6:8" x14ac:dyDescent="0.25">
      <c r="F376" s="144"/>
      <c r="H376" s="144"/>
    </row>
    <row r="377" spans="6:8" x14ac:dyDescent="0.25">
      <c r="F377" s="144"/>
      <c r="H377" s="144"/>
    </row>
    <row r="378" spans="6:8" x14ac:dyDescent="0.25">
      <c r="F378" s="144"/>
      <c r="H378" s="144"/>
    </row>
    <row r="379" spans="6:8" x14ac:dyDescent="0.25">
      <c r="F379" s="144"/>
      <c r="H379" s="144"/>
    </row>
    <row r="380" spans="6:8" x14ac:dyDescent="0.25">
      <c r="F380" s="144"/>
      <c r="H380" s="144"/>
    </row>
    <row r="381" spans="6:8" x14ac:dyDescent="0.25">
      <c r="F381" s="144"/>
      <c r="H381" s="144"/>
    </row>
    <row r="382" spans="6:8" x14ac:dyDescent="0.25">
      <c r="F382" s="144"/>
      <c r="H382" s="144"/>
    </row>
    <row r="383" spans="6:8" x14ac:dyDescent="0.25">
      <c r="F383" s="144"/>
      <c r="H383" s="144"/>
    </row>
    <row r="384" spans="6:8" x14ac:dyDescent="0.25">
      <c r="F384" s="144"/>
      <c r="H384" s="144"/>
    </row>
    <row r="385" spans="6:8" x14ac:dyDescent="0.25">
      <c r="F385" s="144"/>
      <c r="H385" s="144"/>
    </row>
    <row r="386" spans="6:8" x14ac:dyDescent="0.25">
      <c r="F386" s="144"/>
      <c r="H386" s="144"/>
    </row>
  </sheetData>
  <mergeCells count="427">
    <mergeCell ref="J9:J11"/>
    <mergeCell ref="K11:L11"/>
    <mergeCell ref="D66:D69"/>
    <mergeCell ref="B50:B51"/>
    <mergeCell ref="C50:C51"/>
    <mergeCell ref="D73:D74"/>
    <mergeCell ref="D119:D121"/>
    <mergeCell ref="M119:M121"/>
    <mergeCell ref="A228:A229"/>
    <mergeCell ref="B228:B229"/>
    <mergeCell ref="C228:C229"/>
    <mergeCell ref="D228:D229"/>
    <mergeCell ref="A224:A225"/>
    <mergeCell ref="B224:B225"/>
    <mergeCell ref="C224:C225"/>
    <mergeCell ref="D224:D225"/>
    <mergeCell ref="C226:C227"/>
    <mergeCell ref="D226:D227"/>
    <mergeCell ref="M226:M227"/>
    <mergeCell ref="M200:M201"/>
    <mergeCell ref="M208:M209"/>
    <mergeCell ref="B212:B213"/>
    <mergeCell ref="A202:A203"/>
    <mergeCell ref="M216:M217"/>
    <mergeCell ref="B218:B219"/>
    <mergeCell ref="A237:A238"/>
    <mergeCell ref="B237:B238"/>
    <mergeCell ref="C237:C238"/>
    <mergeCell ref="M233:M234"/>
    <mergeCell ref="A42:A43"/>
    <mergeCell ref="B42:B43"/>
    <mergeCell ref="C42:C43"/>
    <mergeCell ref="D42:D43"/>
    <mergeCell ref="M42:M43"/>
    <mergeCell ref="A110:A112"/>
    <mergeCell ref="B110:B112"/>
    <mergeCell ref="C110:C112"/>
    <mergeCell ref="D110:D112"/>
    <mergeCell ref="M110:M112"/>
    <mergeCell ref="A104:A106"/>
    <mergeCell ref="C76:C79"/>
    <mergeCell ref="C66:C69"/>
    <mergeCell ref="B63:B64"/>
    <mergeCell ref="A44:A45"/>
    <mergeCell ref="J73:J74"/>
    <mergeCell ref="K73:K74"/>
    <mergeCell ref="L73:L74"/>
    <mergeCell ref="F73:F74"/>
    <mergeCell ref="A218:A219"/>
    <mergeCell ref="A222:A223"/>
    <mergeCell ref="B222:B223"/>
    <mergeCell ref="M222:M223"/>
    <mergeCell ref="M220:M221"/>
    <mergeCell ref="C222:C223"/>
    <mergeCell ref="D222:D223"/>
    <mergeCell ref="A239:M239"/>
    <mergeCell ref="M218:M219"/>
    <mergeCell ref="A235:A236"/>
    <mergeCell ref="B235:B236"/>
    <mergeCell ref="C235:C236"/>
    <mergeCell ref="D235:D236"/>
    <mergeCell ref="M235:M236"/>
    <mergeCell ref="M228:M229"/>
    <mergeCell ref="M237:M238"/>
    <mergeCell ref="D237:D238"/>
    <mergeCell ref="D218:D219"/>
    <mergeCell ref="C218:C219"/>
    <mergeCell ref="A233:A234"/>
    <mergeCell ref="A220:A221"/>
    <mergeCell ref="B220:B221"/>
    <mergeCell ref="D220:D221"/>
    <mergeCell ref="C220:C221"/>
    <mergeCell ref="M224:M225"/>
    <mergeCell ref="A226:A227"/>
    <mergeCell ref="B226:B227"/>
    <mergeCell ref="C288:C291"/>
    <mergeCell ref="A230:M230"/>
    <mergeCell ref="A231:A232"/>
    <mergeCell ref="B231:B232"/>
    <mergeCell ref="C231:C232"/>
    <mergeCell ref="D231:D232"/>
    <mergeCell ref="M231:M232"/>
    <mergeCell ref="D233:D234"/>
    <mergeCell ref="C233:C234"/>
    <mergeCell ref="B233:B234"/>
    <mergeCell ref="D216:D217"/>
    <mergeCell ref="B216:B217"/>
    <mergeCell ref="C216:C217"/>
    <mergeCell ref="A214:A215"/>
    <mergeCell ref="M202:M203"/>
    <mergeCell ref="A208:A209"/>
    <mergeCell ref="A206:A207"/>
    <mergeCell ref="A210:A211"/>
    <mergeCell ref="A200:A201"/>
    <mergeCell ref="D204:D205"/>
    <mergeCell ref="C208:C209"/>
    <mergeCell ref="C200:C201"/>
    <mergeCell ref="C214:C215"/>
    <mergeCell ref="A212:A213"/>
    <mergeCell ref="M214:M215"/>
    <mergeCell ref="M212:M213"/>
    <mergeCell ref="C212:C213"/>
    <mergeCell ref="B214:B215"/>
    <mergeCell ref="A216:A217"/>
    <mergeCell ref="C206:C207"/>
    <mergeCell ref="C202:C203"/>
    <mergeCell ref="B208:B209"/>
    <mergeCell ref="D214:D215"/>
    <mergeCell ref="D212:D213"/>
    <mergeCell ref="A204:A205"/>
    <mergeCell ref="M210:M211"/>
    <mergeCell ref="B200:B201"/>
    <mergeCell ref="B202:B203"/>
    <mergeCell ref="M204:M205"/>
    <mergeCell ref="D210:D211"/>
    <mergeCell ref="C210:C211"/>
    <mergeCell ref="M198:M199"/>
    <mergeCell ref="D208:D209"/>
    <mergeCell ref="M206:M207"/>
    <mergeCell ref="C198:C199"/>
    <mergeCell ref="B206:B207"/>
    <mergeCell ref="D200:D201"/>
    <mergeCell ref="B204:B205"/>
    <mergeCell ref="B210:B211"/>
    <mergeCell ref="C204:C205"/>
    <mergeCell ref="D206:D207"/>
    <mergeCell ref="M196:M197"/>
    <mergeCell ref="D198:D199"/>
    <mergeCell ref="D202:D203"/>
    <mergeCell ref="B198:B199"/>
    <mergeCell ref="A192:A193"/>
    <mergeCell ref="K161:K162"/>
    <mergeCell ref="A166:A168"/>
    <mergeCell ref="B166:B168"/>
    <mergeCell ref="I161:I162"/>
    <mergeCell ref="A198:A199"/>
    <mergeCell ref="A195:M195"/>
    <mergeCell ref="M179:M181"/>
    <mergeCell ref="C169:C172"/>
    <mergeCell ref="D169:D172"/>
    <mergeCell ref="C176:C178"/>
    <mergeCell ref="M182:M184"/>
    <mergeCell ref="C185:C187"/>
    <mergeCell ref="D185:D187"/>
    <mergeCell ref="D182:D184"/>
    <mergeCell ref="M185:M187"/>
    <mergeCell ref="C188:C189"/>
    <mergeCell ref="A196:A197"/>
    <mergeCell ref="L161:L162"/>
    <mergeCell ref="M159:M162"/>
    <mergeCell ref="A190:A191"/>
    <mergeCell ref="B190:B191"/>
    <mergeCell ref="M190:M191"/>
    <mergeCell ref="D156:D158"/>
    <mergeCell ref="F161:F162"/>
    <mergeCell ref="G161:G162"/>
    <mergeCell ref="H161:H162"/>
    <mergeCell ref="B173:B175"/>
    <mergeCell ref="A153:A155"/>
    <mergeCell ref="B153:B155"/>
    <mergeCell ref="C153:C155"/>
    <mergeCell ref="A164:A165"/>
    <mergeCell ref="B164:B165"/>
    <mergeCell ref="C164:C165"/>
    <mergeCell ref="D164:D165"/>
    <mergeCell ref="E164:E165"/>
    <mergeCell ref="M164:M165"/>
    <mergeCell ref="C150:C152"/>
    <mergeCell ref="M83:M85"/>
    <mergeCell ref="M150:M152"/>
    <mergeCell ref="M116:M118"/>
    <mergeCell ref="A176:A178"/>
    <mergeCell ref="A182:A184"/>
    <mergeCell ref="M153:M155"/>
    <mergeCell ref="M156:M158"/>
    <mergeCell ref="D153:D155"/>
    <mergeCell ref="A119:A121"/>
    <mergeCell ref="B119:B121"/>
    <mergeCell ref="C119:C121"/>
    <mergeCell ref="B116:B118"/>
    <mergeCell ref="C116:C118"/>
    <mergeCell ref="C156:C158"/>
    <mergeCell ref="C182:C184"/>
    <mergeCell ref="A179:A181"/>
    <mergeCell ref="B176:B178"/>
    <mergeCell ref="A173:A175"/>
    <mergeCell ref="A150:A152"/>
    <mergeCell ref="B150:B152"/>
    <mergeCell ref="K143:K146"/>
    <mergeCell ref="C141:C146"/>
    <mergeCell ref="M17:M19"/>
    <mergeCell ref="M63:M64"/>
    <mergeCell ref="A83:A85"/>
    <mergeCell ref="B179:B181"/>
    <mergeCell ref="C179:C181"/>
    <mergeCell ref="D179:D181"/>
    <mergeCell ref="B169:B172"/>
    <mergeCell ref="B159:B162"/>
    <mergeCell ref="D159:D162"/>
    <mergeCell ref="C159:C162"/>
    <mergeCell ref="A159:A162"/>
    <mergeCell ref="A163:M163"/>
    <mergeCell ref="E161:E162"/>
    <mergeCell ref="A86:A88"/>
    <mergeCell ref="A92:A95"/>
    <mergeCell ref="A169:A172"/>
    <mergeCell ref="D80:D82"/>
    <mergeCell ref="C107:C109"/>
    <mergeCell ref="B96:B98"/>
    <mergeCell ref="J161:J162"/>
    <mergeCell ref="B101:B103"/>
    <mergeCell ref="M169:M172"/>
    <mergeCell ref="A156:A158"/>
    <mergeCell ref="B156:B158"/>
    <mergeCell ref="A2:M3"/>
    <mergeCell ref="K9:K10"/>
    <mergeCell ref="A14:A16"/>
    <mergeCell ref="B14:B16"/>
    <mergeCell ref="M8:M10"/>
    <mergeCell ref="A4:M4"/>
    <mergeCell ref="A5:M5"/>
    <mergeCell ref="A6:M6"/>
    <mergeCell ref="I8:L8"/>
    <mergeCell ref="L9:L10"/>
    <mergeCell ref="A7:M7"/>
    <mergeCell ref="A13:M13"/>
    <mergeCell ref="M14:M16"/>
    <mergeCell ref="A8:A11"/>
    <mergeCell ref="B8:B11"/>
    <mergeCell ref="C14:C16"/>
    <mergeCell ref="D14:D16"/>
    <mergeCell ref="C8:C11"/>
    <mergeCell ref="D8:D11"/>
    <mergeCell ref="E8:E11"/>
    <mergeCell ref="G8:G11"/>
    <mergeCell ref="F8:F11"/>
    <mergeCell ref="H8:H11"/>
    <mergeCell ref="I9:I11"/>
    <mergeCell ref="M27:M29"/>
    <mergeCell ref="B27:B29"/>
    <mergeCell ref="M80:M82"/>
    <mergeCell ref="A35:A37"/>
    <mergeCell ref="A38:A39"/>
    <mergeCell ref="B38:B39"/>
    <mergeCell ref="C38:C39"/>
    <mergeCell ref="D38:D39"/>
    <mergeCell ref="A40:A41"/>
    <mergeCell ref="B40:B41"/>
    <mergeCell ref="C46:C47"/>
    <mergeCell ref="A76:A79"/>
    <mergeCell ref="C80:C82"/>
    <mergeCell ref="M40:M41"/>
    <mergeCell ref="A30:A31"/>
    <mergeCell ref="M30:M31"/>
    <mergeCell ref="M44:M45"/>
    <mergeCell ref="B30:B31"/>
    <mergeCell ref="C30:C31"/>
    <mergeCell ref="B80:B82"/>
    <mergeCell ref="C27:C29"/>
    <mergeCell ref="A34:M34"/>
    <mergeCell ref="D27:D29"/>
    <mergeCell ref="M35:M37"/>
    <mergeCell ref="A80:A82"/>
    <mergeCell ref="B66:B69"/>
    <mergeCell ref="E73:E74"/>
    <mergeCell ref="A147:A149"/>
    <mergeCell ref="D147:D149"/>
    <mergeCell ref="B135:B137"/>
    <mergeCell ref="B107:B109"/>
    <mergeCell ref="D107:D109"/>
    <mergeCell ref="B86:B88"/>
    <mergeCell ref="C86:C88"/>
    <mergeCell ref="D86:D88"/>
    <mergeCell ref="A123:A128"/>
    <mergeCell ref="B126:B128"/>
    <mergeCell ref="C126:C128"/>
    <mergeCell ref="B132:B134"/>
    <mergeCell ref="C147:C149"/>
    <mergeCell ref="B147:B149"/>
    <mergeCell ref="A122:M122"/>
    <mergeCell ref="E143:E146"/>
    <mergeCell ref="F143:F146"/>
    <mergeCell ref="A141:A146"/>
    <mergeCell ref="M123:M128"/>
    <mergeCell ref="M129:M134"/>
    <mergeCell ref="D96:D98"/>
    <mergeCell ref="A96:A98"/>
    <mergeCell ref="A101:A103"/>
    <mergeCell ref="B104:B106"/>
    <mergeCell ref="A116:A118"/>
    <mergeCell ref="C101:C103"/>
    <mergeCell ref="A107:A109"/>
    <mergeCell ref="A113:A115"/>
    <mergeCell ref="M96:M98"/>
    <mergeCell ref="C92:C95"/>
    <mergeCell ref="F94:F95"/>
    <mergeCell ref="I94:I95"/>
    <mergeCell ref="M92:M95"/>
    <mergeCell ref="L94:L95"/>
    <mergeCell ref="M107:M109"/>
    <mergeCell ref="D113:D115"/>
    <mergeCell ref="K94:K95"/>
    <mergeCell ref="G94:G95"/>
    <mergeCell ref="M104:M106"/>
    <mergeCell ref="D92:D95"/>
    <mergeCell ref="E94:E95"/>
    <mergeCell ref="H94:H95"/>
    <mergeCell ref="D116:D118"/>
    <mergeCell ref="B113:B115"/>
    <mergeCell ref="A27:A29"/>
    <mergeCell ref="D35:D37"/>
    <mergeCell ref="D46:D47"/>
    <mergeCell ref="C40:C41"/>
    <mergeCell ref="B44:B45"/>
    <mergeCell ref="D40:D41"/>
    <mergeCell ref="D76:D79"/>
    <mergeCell ref="A17:A19"/>
    <mergeCell ref="B17:B19"/>
    <mergeCell ref="C17:C19"/>
    <mergeCell ref="D17:D19"/>
    <mergeCell ref="A73:A74"/>
    <mergeCell ref="A75:M75"/>
    <mergeCell ref="A20:A22"/>
    <mergeCell ref="B20:B22"/>
    <mergeCell ref="C20:C22"/>
    <mergeCell ref="D20:D22"/>
    <mergeCell ref="M20:M22"/>
    <mergeCell ref="M73:M74"/>
    <mergeCell ref="B73:B74"/>
    <mergeCell ref="M76:M79"/>
    <mergeCell ref="B76:B79"/>
    <mergeCell ref="A66:A69"/>
    <mergeCell ref="M66:M69"/>
    <mergeCell ref="B141:B146"/>
    <mergeCell ref="D141:D146"/>
    <mergeCell ref="M86:M88"/>
    <mergeCell ref="C113:C115"/>
    <mergeCell ref="M101:M103"/>
    <mergeCell ref="C132:C134"/>
    <mergeCell ref="B129:B131"/>
    <mergeCell ref="C129:C131"/>
    <mergeCell ref="C138:C140"/>
    <mergeCell ref="B138:B140"/>
    <mergeCell ref="D135:D137"/>
    <mergeCell ref="C135:C137"/>
    <mergeCell ref="B123:B125"/>
    <mergeCell ref="C123:C125"/>
    <mergeCell ref="D129:D134"/>
    <mergeCell ref="M113:M115"/>
    <mergeCell ref="J143:J146"/>
    <mergeCell ref="H143:H146"/>
    <mergeCell ref="G143:G146"/>
    <mergeCell ref="L143:L146"/>
    <mergeCell ref="D138:D140"/>
    <mergeCell ref="M135:M140"/>
    <mergeCell ref="I143:I146"/>
    <mergeCell ref="M141:M149"/>
    <mergeCell ref="A50:A51"/>
    <mergeCell ref="D50:D51"/>
    <mergeCell ref="M46:M47"/>
    <mergeCell ref="M50:M51"/>
    <mergeCell ref="A49:M49"/>
    <mergeCell ref="M38:M39"/>
    <mergeCell ref="G73:G74"/>
    <mergeCell ref="A63:A64"/>
    <mergeCell ref="D63:D64"/>
    <mergeCell ref="H73:H74"/>
    <mergeCell ref="I73:I74"/>
    <mergeCell ref="A46:A47"/>
    <mergeCell ref="C196:C197"/>
    <mergeCell ref="D196:D197"/>
    <mergeCell ref="B188:B189"/>
    <mergeCell ref="C44:C45"/>
    <mergeCell ref="D44:D45"/>
    <mergeCell ref="B192:B193"/>
    <mergeCell ref="D188:D189"/>
    <mergeCell ref="A185:A187"/>
    <mergeCell ref="A188:A189"/>
    <mergeCell ref="B185:B187"/>
    <mergeCell ref="C96:C98"/>
    <mergeCell ref="D101:D103"/>
    <mergeCell ref="D150:D152"/>
    <mergeCell ref="A129:A134"/>
    <mergeCell ref="D123:D128"/>
    <mergeCell ref="A135:A140"/>
    <mergeCell ref="C104:C106"/>
    <mergeCell ref="D104:D106"/>
    <mergeCell ref="C73:C74"/>
    <mergeCell ref="C63:C64"/>
    <mergeCell ref="B46:B47"/>
    <mergeCell ref="B182:B184"/>
    <mergeCell ref="B196:B197"/>
    <mergeCell ref="A194:M194"/>
    <mergeCell ref="M192:M193"/>
    <mergeCell ref="M166:M168"/>
    <mergeCell ref="M173:M175"/>
    <mergeCell ref="M176:M178"/>
    <mergeCell ref="D176:D178"/>
    <mergeCell ref="C173:C175"/>
    <mergeCell ref="D173:D175"/>
    <mergeCell ref="D166:D168"/>
    <mergeCell ref="C166:C168"/>
    <mergeCell ref="M188:M189"/>
    <mergeCell ref="D30:D31"/>
    <mergeCell ref="A32:A33"/>
    <mergeCell ref="B32:B33"/>
    <mergeCell ref="C32:C33"/>
    <mergeCell ref="D32:D33"/>
    <mergeCell ref="M32:M33"/>
    <mergeCell ref="A99:A100"/>
    <mergeCell ref="B99:B100"/>
    <mergeCell ref="C99:C100"/>
    <mergeCell ref="D99:D100"/>
    <mergeCell ref="M99:M100"/>
    <mergeCell ref="B83:B85"/>
    <mergeCell ref="D83:D85"/>
    <mergeCell ref="C83:C85"/>
    <mergeCell ref="B92:B95"/>
    <mergeCell ref="A65:M65"/>
    <mergeCell ref="J94:J95"/>
    <mergeCell ref="A89:A91"/>
    <mergeCell ref="B89:B91"/>
    <mergeCell ref="C89:C91"/>
    <mergeCell ref="D89:D91"/>
    <mergeCell ref="M89:M91"/>
    <mergeCell ref="B35:B37"/>
    <mergeCell ref="C35:C37"/>
  </mergeCells>
  <phoneticPr fontId="0" type="noConversion"/>
  <printOptions gridLines="1"/>
  <pageMargins left="0.39370078740157483" right="0" top="0" bottom="0" header="0" footer="0"/>
  <pageSetup paperSize="256" scale="60" fitToHeight="0" orientation="landscape" r:id="rId1"/>
  <headerFooter alignWithMargins="0"/>
  <rowBreaks count="34" manualBreakCount="34">
    <brk id="19" max="12" man="1"/>
    <brk id="24" max="12" man="1"/>
    <brk id="33" max="12" man="1"/>
    <brk id="41" max="12" man="1"/>
    <brk id="48" max="12" man="1"/>
    <brk id="54" max="12" man="1"/>
    <brk id="61" max="12" man="1"/>
    <brk id="69" max="12" man="1"/>
    <brk id="74" max="12" man="1"/>
    <brk id="82" max="12" man="1"/>
    <brk id="91" max="12" man="1"/>
    <brk id="100" max="12" man="1"/>
    <brk id="109" max="12" man="1"/>
    <brk id="115" max="12" man="1"/>
    <brk id="128" max="12" man="1"/>
    <brk id="134" max="12" man="1"/>
    <brk id="149" max="12" man="1"/>
    <brk id="155" max="12" man="1"/>
    <brk id="162" max="12" man="1"/>
    <brk id="172" max="12" man="1"/>
    <brk id="181" max="12" man="1"/>
    <brk id="189" max="12" man="1"/>
    <brk id="199" max="12" man="1"/>
    <brk id="203" max="12" man="1"/>
    <brk id="209" max="12" man="1"/>
    <brk id="215" max="12" man="1"/>
    <brk id="219" max="12" man="1"/>
    <brk id="229" max="12" man="1"/>
    <brk id="238" max="12" man="1"/>
    <brk id="249" max="12" man="1"/>
    <brk id="260" max="12" man="1"/>
    <brk id="271" max="12" man="1"/>
    <brk id="284" max="12" man="1"/>
    <brk id="30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2016-06-10T05:20:19Z</cp:lastPrinted>
  <dcterms:created xsi:type="dcterms:W3CDTF">2015-01-21T07:14:33Z</dcterms:created>
  <dcterms:modified xsi:type="dcterms:W3CDTF">2016-06-10T09:32:54Z</dcterms:modified>
</cp:coreProperties>
</file>