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40" windowWidth="13020" windowHeight="10460"/>
  </bookViews>
  <sheets>
    <sheet name="ИТОГ" sheetId="4" r:id="rId1"/>
    <sheet name="пп1. пункта 22" sheetId="6" r:id="rId2"/>
    <sheet name="пункт 9.1" sheetId="7" r:id="rId3"/>
    <sheet name="пункт 9.2" sheetId="8" r:id="rId4"/>
  </sheets>
  <definedNames>
    <definedName name="_xlnm.Print_Titles" localSheetId="1">'пп1. пункта 22'!$2:$5</definedName>
    <definedName name="_xlnm.Print_Area" localSheetId="1">'пп1. пункта 22'!$A$1:$AF$99</definedName>
  </definedNames>
  <calcPr calcId="145621"/>
</workbook>
</file>

<file path=xl/calcChain.xml><?xml version="1.0" encoding="utf-8"?>
<calcChain xmlns="http://schemas.openxmlformats.org/spreadsheetml/2006/main">
  <c r="C9" i="6" l="1"/>
  <c r="D9" i="6"/>
  <c r="E9" i="6" s="1"/>
  <c r="F9" i="6"/>
  <c r="H9" i="6"/>
  <c r="I9" i="6"/>
  <c r="J9" i="6" s="1"/>
  <c r="K9" i="6"/>
  <c r="M9" i="6"/>
  <c r="O9" i="6"/>
  <c r="P9" i="6"/>
  <c r="Q9" i="6" s="1"/>
  <c r="R9" i="6"/>
  <c r="S9" i="6"/>
  <c r="U9" i="6"/>
  <c r="V9" i="6"/>
  <c r="W9" i="6"/>
  <c r="Z9" i="6"/>
  <c r="AA9" i="6"/>
  <c r="AB9" i="6"/>
  <c r="AD9" i="6"/>
  <c r="AE9" i="6"/>
  <c r="AF9" i="6" s="1"/>
  <c r="E10" i="6"/>
  <c r="F10" i="6"/>
  <c r="L10" i="6"/>
  <c r="M10" i="6"/>
  <c r="W10" i="6"/>
  <c r="AB10" i="6"/>
  <c r="AE10" i="6"/>
  <c r="AF10" i="6" s="1"/>
  <c r="E11" i="6"/>
  <c r="F11" i="6"/>
  <c r="J11" i="6"/>
  <c r="K11" i="6"/>
  <c r="L11" i="6"/>
  <c r="M11" i="6"/>
  <c r="Q11" i="6"/>
  <c r="R11" i="6"/>
  <c r="U11" i="6"/>
  <c r="V11" i="6"/>
  <c r="W11" i="6"/>
  <c r="X11" i="6"/>
  <c r="AB11" i="6"/>
  <c r="AC11" i="6"/>
  <c r="AE11" i="6"/>
  <c r="AF11" i="6"/>
  <c r="AB12" i="6"/>
  <c r="AC12" i="6"/>
  <c r="AE12" i="6"/>
  <c r="AF12" i="6"/>
  <c r="C13" i="6"/>
  <c r="F13" i="6" s="1"/>
  <c r="D13" i="6"/>
  <c r="E13" i="6"/>
  <c r="H13" i="6"/>
  <c r="K13" i="6" s="1"/>
  <c r="I13" i="6"/>
  <c r="J13" i="6"/>
  <c r="L13" i="6"/>
  <c r="M13" i="6"/>
  <c r="O13" i="6"/>
  <c r="P13" i="6"/>
  <c r="Q13" i="6"/>
  <c r="R13" i="6"/>
  <c r="S13" i="6"/>
  <c r="U13" i="6" s="1"/>
  <c r="V13" i="6"/>
  <c r="X13" i="6"/>
  <c r="Z13" i="6"/>
  <c r="AA13" i="6"/>
  <c r="AB13" i="6" s="1"/>
  <c r="AC13" i="6"/>
  <c r="AD13" i="6"/>
  <c r="AE13" i="6"/>
  <c r="E14" i="6"/>
  <c r="F14" i="6"/>
  <c r="J14" i="6"/>
  <c r="K14" i="6"/>
  <c r="L14" i="6"/>
  <c r="M14" i="6"/>
  <c r="Q14" i="6"/>
  <c r="R14" i="6"/>
  <c r="U14" i="6"/>
  <c r="V14" i="6"/>
  <c r="W14" i="6"/>
  <c r="X14" i="6"/>
  <c r="AB14" i="6"/>
  <c r="AC14" i="6"/>
  <c r="AE14" i="6"/>
  <c r="AF14" i="6"/>
  <c r="E15" i="6"/>
  <c r="F15" i="6"/>
  <c r="J15" i="6"/>
  <c r="K15" i="6"/>
  <c r="L15" i="6"/>
  <c r="M15" i="6"/>
  <c r="Q15" i="6"/>
  <c r="R15" i="6"/>
  <c r="U15" i="6"/>
  <c r="V15" i="6"/>
  <c r="W15" i="6"/>
  <c r="X15" i="6"/>
  <c r="AB15" i="6"/>
  <c r="AC15" i="6"/>
  <c r="AE15" i="6"/>
  <c r="AF15" i="6"/>
  <c r="E16" i="6"/>
  <c r="J16" i="6"/>
  <c r="K16" i="6"/>
  <c r="L16" i="6"/>
  <c r="Q16" i="6"/>
  <c r="U16" i="6"/>
  <c r="W16" i="6"/>
  <c r="X16" i="6"/>
  <c r="AB16" i="6"/>
  <c r="AC16" i="6"/>
  <c r="AE16" i="6"/>
  <c r="AF16" i="6"/>
  <c r="C17" i="6"/>
  <c r="F17" i="6" s="1"/>
  <c r="D17" i="6"/>
  <c r="E17" i="6"/>
  <c r="H17" i="6"/>
  <c r="K17" i="6" s="1"/>
  <c r="I17" i="6"/>
  <c r="J17" i="6"/>
  <c r="L17" i="6"/>
  <c r="M17" i="6"/>
  <c r="O17" i="6"/>
  <c r="P17" i="6"/>
  <c r="Q17" i="6"/>
  <c r="R17" i="6"/>
  <c r="S17" i="6"/>
  <c r="U17" i="6" s="1"/>
  <c r="V17" i="6"/>
  <c r="X17" i="6"/>
  <c r="Z17" i="6"/>
  <c r="AA17" i="6"/>
  <c r="AB17" i="6" s="1"/>
  <c r="AC17" i="6"/>
  <c r="AD17" i="6"/>
  <c r="AE17" i="6"/>
  <c r="E18" i="6"/>
  <c r="F18" i="6"/>
  <c r="J18" i="6"/>
  <c r="K18" i="6"/>
  <c r="L18" i="6"/>
  <c r="M18" i="6"/>
  <c r="Q18" i="6"/>
  <c r="R18" i="6"/>
  <c r="U18" i="6"/>
  <c r="V18" i="6"/>
  <c r="W18" i="6"/>
  <c r="X18" i="6"/>
  <c r="AB18" i="6"/>
  <c r="AE18" i="6"/>
  <c r="AF18" i="6"/>
  <c r="E19" i="6"/>
  <c r="J19" i="6"/>
  <c r="K19" i="6"/>
  <c r="L19" i="6"/>
  <c r="Q19" i="6"/>
  <c r="R19" i="6"/>
  <c r="U19" i="6"/>
  <c r="V19" i="6"/>
  <c r="W19" i="6"/>
  <c r="X19" i="6"/>
  <c r="AB19" i="6"/>
  <c r="AE19" i="6"/>
  <c r="AF19" i="6" s="1"/>
  <c r="E20" i="6"/>
  <c r="F20" i="6"/>
  <c r="J20" i="6"/>
  <c r="K20" i="6"/>
  <c r="L20" i="6"/>
  <c r="M20" i="6"/>
  <c r="Q20" i="6"/>
  <c r="R20" i="6"/>
  <c r="U20" i="6"/>
  <c r="V20" i="6"/>
  <c r="W20" i="6"/>
  <c r="X20" i="6"/>
  <c r="AB20" i="6"/>
  <c r="AE20" i="6"/>
  <c r="AF20" i="6"/>
  <c r="E21" i="6"/>
  <c r="F21" i="6"/>
  <c r="J21" i="6"/>
  <c r="K21" i="6"/>
  <c r="L21" i="6"/>
  <c r="M21" i="6"/>
  <c r="Q21" i="6"/>
  <c r="R21" i="6"/>
  <c r="U21" i="6"/>
  <c r="V21" i="6"/>
  <c r="W21" i="6"/>
  <c r="X21" i="6"/>
  <c r="AB21" i="6"/>
  <c r="AE21" i="6"/>
  <c r="AF21" i="6" s="1"/>
  <c r="E22" i="6"/>
  <c r="F22" i="6"/>
  <c r="J22" i="6"/>
  <c r="K22" i="6"/>
  <c r="L22" i="6"/>
  <c r="M22" i="6"/>
  <c r="Q22" i="6"/>
  <c r="R22" i="6"/>
  <c r="U22" i="6"/>
  <c r="V22" i="6"/>
  <c r="W22" i="6"/>
  <c r="X22" i="6"/>
  <c r="AB22" i="6"/>
  <c r="AE22" i="6"/>
  <c r="AF22" i="6"/>
  <c r="E25" i="6"/>
  <c r="F25" i="6"/>
  <c r="J25" i="6"/>
  <c r="K25" i="6"/>
  <c r="L25" i="6"/>
  <c r="M25" i="6"/>
  <c r="Q25" i="6"/>
  <c r="R25" i="6"/>
  <c r="U25" i="6"/>
  <c r="V25" i="6"/>
  <c r="W25" i="6"/>
  <c r="X25" i="6"/>
  <c r="AB25" i="6"/>
  <c r="AC25" i="6"/>
  <c r="AE25" i="6"/>
  <c r="AF25" i="6"/>
  <c r="E26" i="6"/>
  <c r="L26" i="6"/>
  <c r="M26" i="6"/>
  <c r="W26" i="6"/>
  <c r="AB26" i="6"/>
  <c r="AC26" i="6"/>
  <c r="AE26" i="6"/>
  <c r="AF26" i="6"/>
  <c r="E27" i="6"/>
  <c r="F27" i="6"/>
  <c r="J27" i="6"/>
  <c r="K27" i="6"/>
  <c r="L27" i="6"/>
  <c r="M27" i="6"/>
  <c r="Q27" i="6"/>
  <c r="R27" i="6"/>
  <c r="U27" i="6"/>
  <c r="V27" i="6"/>
  <c r="W27" i="6"/>
  <c r="X27" i="6"/>
  <c r="AB27" i="6"/>
  <c r="AC27" i="6"/>
  <c r="AE27" i="6"/>
  <c r="AF27" i="6"/>
  <c r="C28" i="6"/>
  <c r="C24" i="6" s="1"/>
  <c r="D28" i="6"/>
  <c r="D24" i="6" s="1"/>
  <c r="F28" i="6"/>
  <c r="H28" i="6"/>
  <c r="H24" i="6" s="1"/>
  <c r="I28" i="6"/>
  <c r="I24" i="6" s="1"/>
  <c r="K28" i="6"/>
  <c r="M28" i="6"/>
  <c r="O28" i="6"/>
  <c r="O24" i="6" s="1"/>
  <c r="P28" i="6"/>
  <c r="P24" i="6" s="1"/>
  <c r="Q24" i="6" s="1"/>
  <c r="R28" i="6"/>
  <c r="S28" i="6"/>
  <c r="S24" i="6" s="1"/>
  <c r="U28" i="6"/>
  <c r="V28" i="6"/>
  <c r="W28" i="6"/>
  <c r="Z28" i="6"/>
  <c r="Z24" i="6" s="1"/>
  <c r="AA28" i="6"/>
  <c r="AA24" i="6" s="1"/>
  <c r="AB28" i="6"/>
  <c r="AD28" i="6"/>
  <c r="AD24" i="6" s="1"/>
  <c r="AF28" i="6"/>
  <c r="E29" i="6"/>
  <c r="F29" i="6"/>
  <c r="J29" i="6"/>
  <c r="K29" i="6"/>
  <c r="L29" i="6"/>
  <c r="M29" i="6"/>
  <c r="Q29" i="6"/>
  <c r="R29" i="6"/>
  <c r="U29" i="6"/>
  <c r="V29" i="6"/>
  <c r="W29" i="6"/>
  <c r="X29" i="6"/>
  <c r="AB29" i="6"/>
  <c r="AE29" i="6"/>
  <c r="AF29" i="6" s="1"/>
  <c r="E30" i="6"/>
  <c r="J30" i="6"/>
  <c r="K30" i="6"/>
  <c r="L30" i="6"/>
  <c r="Q30" i="6"/>
  <c r="R30" i="6"/>
  <c r="U30" i="6"/>
  <c r="V30" i="6"/>
  <c r="W30" i="6"/>
  <c r="X30" i="6"/>
  <c r="AB30" i="6"/>
  <c r="AE30" i="6"/>
  <c r="AF30" i="6"/>
  <c r="E31" i="6"/>
  <c r="L31" i="6"/>
  <c r="W31" i="6"/>
  <c r="AB31" i="6"/>
  <c r="AE31" i="6"/>
  <c r="AF31" i="6"/>
  <c r="E32" i="6"/>
  <c r="L32" i="6"/>
  <c r="M32" i="6"/>
  <c r="W32" i="6"/>
  <c r="AB32" i="6"/>
  <c r="AE32" i="6"/>
  <c r="AF32" i="6" s="1"/>
  <c r="E33" i="6"/>
  <c r="L33" i="6"/>
  <c r="M33" i="6"/>
  <c r="W33" i="6"/>
  <c r="AB33" i="6"/>
  <c r="AE33" i="6"/>
  <c r="AF33" i="6"/>
  <c r="E34" i="6"/>
  <c r="F34" i="6"/>
  <c r="J34" i="6"/>
  <c r="K34" i="6"/>
  <c r="L34" i="6"/>
  <c r="M34" i="6"/>
  <c r="Q34" i="6"/>
  <c r="R34" i="6"/>
  <c r="U34" i="6"/>
  <c r="V34" i="6"/>
  <c r="W34" i="6"/>
  <c r="X34" i="6"/>
  <c r="AB34" i="6"/>
  <c r="AE34" i="6"/>
  <c r="AF34" i="6" s="1"/>
  <c r="E35" i="6"/>
  <c r="F35" i="6"/>
  <c r="J35" i="6"/>
  <c r="K35" i="6"/>
  <c r="L35" i="6"/>
  <c r="M35" i="6"/>
  <c r="Q35" i="6"/>
  <c r="R35" i="6"/>
  <c r="U35" i="6"/>
  <c r="V35" i="6"/>
  <c r="W35" i="6"/>
  <c r="X35" i="6"/>
  <c r="AB35" i="6"/>
  <c r="AE35" i="6"/>
  <c r="AF35" i="6"/>
  <c r="E36" i="6"/>
  <c r="F36" i="6"/>
  <c r="J36" i="6"/>
  <c r="K36" i="6"/>
  <c r="L36" i="6"/>
  <c r="M36" i="6"/>
  <c r="Q36" i="6"/>
  <c r="R36" i="6"/>
  <c r="U36" i="6"/>
  <c r="V36" i="6"/>
  <c r="W36" i="6"/>
  <c r="X36" i="6"/>
  <c r="AB36" i="6"/>
  <c r="AE36" i="6"/>
  <c r="AF36" i="6" s="1"/>
  <c r="E37" i="6"/>
  <c r="F37" i="6"/>
  <c r="J37" i="6"/>
  <c r="K37" i="6"/>
  <c r="L37" i="6"/>
  <c r="M37" i="6"/>
  <c r="Q37" i="6"/>
  <c r="R37" i="6"/>
  <c r="U37" i="6"/>
  <c r="V37" i="6"/>
  <c r="W37" i="6"/>
  <c r="X37" i="6"/>
  <c r="AB37" i="6"/>
  <c r="AE37" i="6"/>
  <c r="AF37" i="6"/>
  <c r="E38" i="6"/>
  <c r="J38" i="6"/>
  <c r="K38" i="6"/>
  <c r="L38" i="6"/>
  <c r="Q38" i="6"/>
  <c r="U38" i="6"/>
  <c r="W38" i="6"/>
  <c r="AB38" i="6"/>
  <c r="AE38" i="6"/>
  <c r="AF38" i="6"/>
  <c r="C39" i="6"/>
  <c r="D39" i="6"/>
  <c r="E39" i="6" s="1"/>
  <c r="F39" i="6"/>
  <c r="H39" i="6"/>
  <c r="I39" i="6"/>
  <c r="J39" i="6" s="1"/>
  <c r="K39" i="6"/>
  <c r="M39" i="6"/>
  <c r="O39" i="6"/>
  <c r="P39" i="6"/>
  <c r="Q39" i="6" s="1"/>
  <c r="R39" i="6"/>
  <c r="S39" i="6"/>
  <c r="U39" i="6"/>
  <c r="V39" i="6"/>
  <c r="W39" i="6"/>
  <c r="Z39" i="6"/>
  <c r="AA39" i="6"/>
  <c r="AB39" i="6"/>
  <c r="AD39" i="6"/>
  <c r="AE39" i="6"/>
  <c r="AF39" i="6" s="1"/>
  <c r="E40" i="6"/>
  <c r="F40" i="6"/>
  <c r="J40" i="6"/>
  <c r="K40" i="6"/>
  <c r="L40" i="6"/>
  <c r="M40" i="6"/>
  <c r="Q40" i="6"/>
  <c r="R40" i="6"/>
  <c r="U40" i="6"/>
  <c r="V40" i="6"/>
  <c r="W40" i="6"/>
  <c r="X40" i="6"/>
  <c r="AB40" i="6"/>
  <c r="AE40" i="6"/>
  <c r="AF40" i="6"/>
  <c r="E41" i="6"/>
  <c r="F41" i="6"/>
  <c r="J41" i="6"/>
  <c r="K41" i="6"/>
  <c r="L41" i="6"/>
  <c r="M41" i="6"/>
  <c r="Q41" i="6"/>
  <c r="R41" i="6"/>
  <c r="U41" i="6"/>
  <c r="V41" i="6"/>
  <c r="W41" i="6"/>
  <c r="X41" i="6"/>
  <c r="AB41" i="6"/>
  <c r="AE41" i="6"/>
  <c r="AF41" i="6" s="1"/>
  <c r="L42" i="6"/>
  <c r="W42" i="6"/>
  <c r="AB42" i="6"/>
  <c r="AE42" i="6"/>
  <c r="AF42" i="6"/>
  <c r="L43" i="6"/>
  <c r="W43" i="6"/>
  <c r="AB43" i="6"/>
  <c r="AE43" i="6"/>
  <c r="AF43" i="6" s="1"/>
  <c r="E44" i="6"/>
  <c r="F44" i="6"/>
  <c r="J44" i="6"/>
  <c r="K44" i="6"/>
  <c r="L44" i="6"/>
  <c r="M44" i="6"/>
  <c r="Q44" i="6"/>
  <c r="U44" i="6"/>
  <c r="V44" i="6"/>
  <c r="W44" i="6"/>
  <c r="X44" i="6"/>
  <c r="AB44" i="6"/>
  <c r="AE44" i="6"/>
  <c r="AF44" i="6" s="1"/>
  <c r="E45" i="6"/>
  <c r="F45" i="6"/>
  <c r="J45" i="6"/>
  <c r="K45" i="6"/>
  <c r="L45" i="6"/>
  <c r="M45" i="6"/>
  <c r="Q45" i="6"/>
  <c r="R45" i="6"/>
  <c r="U45" i="6"/>
  <c r="V45" i="6"/>
  <c r="W45" i="6"/>
  <c r="X45" i="6"/>
  <c r="AB45" i="6"/>
  <c r="AE45" i="6"/>
  <c r="AF45" i="6"/>
  <c r="E46" i="6"/>
  <c r="F46" i="6"/>
  <c r="J46" i="6"/>
  <c r="K46" i="6"/>
  <c r="L46" i="6"/>
  <c r="M46" i="6"/>
  <c r="Q46" i="6"/>
  <c r="R46" i="6"/>
  <c r="U46" i="6"/>
  <c r="V46" i="6"/>
  <c r="W46" i="6"/>
  <c r="X46" i="6"/>
  <c r="AB46" i="6"/>
  <c r="AE46" i="6"/>
  <c r="AF46" i="6" s="1"/>
  <c r="E47" i="6"/>
  <c r="J47" i="6"/>
  <c r="L47" i="6"/>
  <c r="M47" i="6"/>
  <c r="Q47" i="6"/>
  <c r="U47" i="6"/>
  <c r="W47" i="6"/>
  <c r="X47" i="6"/>
  <c r="AB47" i="6"/>
  <c r="AF47" i="6" s="1"/>
  <c r="AE47" i="6"/>
  <c r="Z49" i="6"/>
  <c r="Z48" i="6" s="1"/>
  <c r="AA49" i="6"/>
  <c r="AA48" i="6" s="1"/>
  <c r="AD49" i="6"/>
  <c r="AD48" i="6" s="1"/>
  <c r="C50" i="6"/>
  <c r="C49" i="6" s="1"/>
  <c r="C48" i="6" s="1"/>
  <c r="D50" i="6"/>
  <c r="D49" i="6" s="1"/>
  <c r="H50" i="6"/>
  <c r="K50" i="6" s="1"/>
  <c r="I50" i="6"/>
  <c r="J50" i="6"/>
  <c r="L50" i="6"/>
  <c r="O50" i="6"/>
  <c r="P50" i="6"/>
  <c r="Q50" i="6" s="1"/>
  <c r="S50" i="6"/>
  <c r="U50" i="6"/>
  <c r="V50" i="6"/>
  <c r="W50" i="6"/>
  <c r="X50" i="6"/>
  <c r="AB50" i="6"/>
  <c r="AF50" i="6" s="1"/>
  <c r="AE50" i="6"/>
  <c r="E51" i="6"/>
  <c r="J51" i="6"/>
  <c r="K51" i="6"/>
  <c r="L51" i="6"/>
  <c r="Q51" i="6"/>
  <c r="R51" i="6"/>
  <c r="U51" i="6"/>
  <c r="V51" i="6"/>
  <c r="W51" i="6"/>
  <c r="X51" i="6"/>
  <c r="AB51" i="6"/>
  <c r="AE51" i="6"/>
  <c r="AF51" i="6" s="1"/>
  <c r="E52" i="6"/>
  <c r="J52" i="6"/>
  <c r="K52" i="6"/>
  <c r="L52" i="6"/>
  <c r="Q52" i="6"/>
  <c r="U52" i="6"/>
  <c r="V52" i="6"/>
  <c r="W52" i="6"/>
  <c r="X52" i="6"/>
  <c r="AB52" i="6"/>
  <c r="AE52" i="6"/>
  <c r="AF52" i="6" s="1"/>
  <c r="E53" i="6"/>
  <c r="F53" i="6"/>
  <c r="J53" i="6"/>
  <c r="K53" i="6"/>
  <c r="L53" i="6"/>
  <c r="M53" i="6"/>
  <c r="Q53" i="6"/>
  <c r="R53" i="6"/>
  <c r="U53" i="6"/>
  <c r="V53" i="6"/>
  <c r="W53" i="6"/>
  <c r="X53" i="6"/>
  <c r="AB53" i="6"/>
  <c r="AF53" i="6" s="1"/>
  <c r="AE53" i="6"/>
  <c r="E54" i="6"/>
  <c r="F54" i="6"/>
  <c r="J54" i="6"/>
  <c r="K54" i="6"/>
  <c r="L54" i="6"/>
  <c r="M54" i="6"/>
  <c r="U54" i="6"/>
  <c r="V54" i="6"/>
  <c r="W54" i="6"/>
  <c r="X54" i="6"/>
  <c r="AB54" i="6"/>
  <c r="AE54" i="6"/>
  <c r="AF54" i="6" s="1"/>
  <c r="E55" i="6"/>
  <c r="F55" i="6"/>
  <c r="H55" i="6"/>
  <c r="K55" i="6" s="1"/>
  <c r="I55" i="6"/>
  <c r="L55" i="6"/>
  <c r="M55" i="6"/>
  <c r="O55" i="6"/>
  <c r="P55" i="6"/>
  <c r="Q55" i="6"/>
  <c r="R55" i="6"/>
  <c r="S55" i="6"/>
  <c r="U55" i="6" s="1"/>
  <c r="AB55" i="6"/>
  <c r="AE55" i="6"/>
  <c r="AF55" i="6" s="1"/>
  <c r="E56" i="6"/>
  <c r="F56" i="6"/>
  <c r="J56" i="6"/>
  <c r="L56" i="6"/>
  <c r="M56" i="6"/>
  <c r="Q56" i="6"/>
  <c r="R56" i="6"/>
  <c r="U56" i="6"/>
  <c r="V56" i="6"/>
  <c r="W56" i="6"/>
  <c r="X56" i="6"/>
  <c r="AB56" i="6"/>
  <c r="AE56" i="6"/>
  <c r="AF56" i="6" s="1"/>
  <c r="E57" i="6"/>
  <c r="J57" i="6"/>
  <c r="K57" i="6"/>
  <c r="L57" i="6"/>
  <c r="Q57" i="6"/>
  <c r="R57" i="6"/>
  <c r="U57" i="6"/>
  <c r="V57" i="6"/>
  <c r="W57" i="6"/>
  <c r="X57" i="6"/>
  <c r="AB57" i="6"/>
  <c r="AF57" i="6" s="1"/>
  <c r="AE57" i="6"/>
  <c r="E58" i="6"/>
  <c r="J58" i="6"/>
  <c r="L58" i="6"/>
  <c r="Q58" i="6"/>
  <c r="R58" i="6"/>
  <c r="U58" i="6"/>
  <c r="V58" i="6"/>
  <c r="W58" i="6"/>
  <c r="AB58" i="6"/>
  <c r="AE58" i="6"/>
  <c r="AF58" i="6" s="1"/>
  <c r="E59" i="6"/>
  <c r="J59" i="6"/>
  <c r="K59" i="6"/>
  <c r="L59" i="6"/>
  <c r="Q59" i="6"/>
  <c r="R59" i="6"/>
  <c r="U59" i="6"/>
  <c r="V59" i="6"/>
  <c r="W59" i="6"/>
  <c r="X59" i="6"/>
  <c r="AB59" i="6"/>
  <c r="AF59" i="6" s="1"/>
  <c r="AE59" i="6"/>
  <c r="E60" i="6"/>
  <c r="J60" i="6"/>
  <c r="L60" i="6"/>
  <c r="Q60" i="6"/>
  <c r="R60" i="6"/>
  <c r="U60" i="6"/>
  <c r="V60" i="6"/>
  <c r="W60" i="6"/>
  <c r="AB60" i="6"/>
  <c r="AE60" i="6"/>
  <c r="AF60" i="6" s="1"/>
  <c r="E61" i="6"/>
  <c r="J61" i="6"/>
  <c r="L61" i="6"/>
  <c r="Q61" i="6"/>
  <c r="U61" i="6"/>
  <c r="V61" i="6"/>
  <c r="W61" i="6"/>
  <c r="AB61" i="6"/>
  <c r="AE61" i="6"/>
  <c r="AF61" i="6" s="1"/>
  <c r="E62" i="6"/>
  <c r="J62" i="6"/>
  <c r="K62" i="6"/>
  <c r="L62" i="6"/>
  <c r="Q62" i="6"/>
  <c r="U62" i="6"/>
  <c r="V62" i="6"/>
  <c r="W62" i="6"/>
  <c r="X62" i="6"/>
  <c r="AB62" i="6"/>
  <c r="AE62" i="6"/>
  <c r="AF62" i="6" s="1"/>
  <c r="L63" i="6"/>
  <c r="W63" i="6"/>
  <c r="AB63" i="6"/>
  <c r="AE63" i="6"/>
  <c r="AF63" i="6"/>
  <c r="E64" i="6"/>
  <c r="F64" i="6"/>
  <c r="J64" i="6"/>
  <c r="K64" i="6"/>
  <c r="L64" i="6"/>
  <c r="Q64" i="6"/>
  <c r="R64" i="6"/>
  <c r="U64" i="6"/>
  <c r="V64" i="6"/>
  <c r="W64" i="6"/>
  <c r="AB64" i="6"/>
  <c r="AE64" i="6"/>
  <c r="AF64" i="6" s="1"/>
  <c r="AE65" i="6"/>
  <c r="AF65" i="6" s="1"/>
  <c r="C66" i="6"/>
  <c r="E66" i="6" s="1"/>
  <c r="D66" i="6"/>
  <c r="L66" i="6"/>
  <c r="O66" i="6"/>
  <c r="P66" i="6"/>
  <c r="Q66" i="6"/>
  <c r="R66" i="6"/>
  <c r="S66" i="6"/>
  <c r="U66" i="6" s="1"/>
  <c r="V66" i="6"/>
  <c r="Z66" i="6"/>
  <c r="AA66" i="6"/>
  <c r="AB66" i="6"/>
  <c r="AD66" i="6"/>
  <c r="AE66" i="6"/>
  <c r="AF66" i="6" s="1"/>
  <c r="E67" i="6"/>
  <c r="J67" i="6"/>
  <c r="L67" i="6"/>
  <c r="Q67" i="6"/>
  <c r="R67" i="6"/>
  <c r="U67" i="6"/>
  <c r="V67" i="6"/>
  <c r="W67" i="6"/>
  <c r="AE67" i="6"/>
  <c r="AF67" i="6" s="1"/>
  <c r="L68" i="6"/>
  <c r="O68" i="6"/>
  <c r="P68" i="6"/>
  <c r="S68" i="6"/>
  <c r="U68" i="6"/>
  <c r="V68" i="6"/>
  <c r="W68" i="6"/>
  <c r="AE68" i="6"/>
  <c r="AF68" i="6"/>
  <c r="E69" i="6"/>
  <c r="J69" i="6"/>
  <c r="L69" i="6"/>
  <c r="Q69" i="6"/>
  <c r="R69" i="6"/>
  <c r="U69" i="6"/>
  <c r="V69" i="6"/>
  <c r="W69" i="6"/>
  <c r="AB69" i="6"/>
  <c r="AE69" i="6"/>
  <c r="AF69" i="6" s="1"/>
  <c r="E70" i="6"/>
  <c r="J70" i="6"/>
  <c r="L70" i="6"/>
  <c r="Q70" i="6"/>
  <c r="R70" i="6"/>
  <c r="U70" i="6"/>
  <c r="V70" i="6"/>
  <c r="W70" i="6"/>
  <c r="AB70" i="6"/>
  <c r="AF70" i="6" s="1"/>
  <c r="AE70" i="6"/>
  <c r="T73" i="6"/>
  <c r="T74" i="6"/>
  <c r="J55" i="6" l="1"/>
  <c r="X55" i="6"/>
  <c r="V55" i="6"/>
  <c r="R50" i="6"/>
  <c r="W66" i="6"/>
  <c r="W55" i="6"/>
  <c r="E50" i="6"/>
  <c r="AE49" i="6"/>
  <c r="AB49" i="6"/>
  <c r="X39" i="6"/>
  <c r="L39" i="6"/>
  <c r="AE28" i="6"/>
  <c r="AC28" i="6"/>
  <c r="X28" i="6"/>
  <c r="Q28" i="6"/>
  <c r="L28" i="6"/>
  <c r="J28" i="6"/>
  <c r="E28" i="6"/>
  <c r="AF17" i="6"/>
  <c r="W17" i="6"/>
  <c r="AF13" i="6"/>
  <c r="W13" i="6"/>
  <c r="X9" i="6"/>
  <c r="L9" i="6"/>
  <c r="R68" i="6"/>
  <c r="Q68" i="6"/>
  <c r="S49" i="6"/>
  <c r="R49" i="6"/>
  <c r="Q49" i="6"/>
  <c r="P49" i="6"/>
  <c r="O49" i="6"/>
  <c r="O48" i="6" s="1"/>
  <c r="I49" i="6"/>
  <c r="H49" i="6"/>
  <c r="H48" i="6" s="1"/>
  <c r="Z23" i="6"/>
  <c r="AD8" i="6"/>
  <c r="AA8" i="6"/>
  <c r="Z8" i="6"/>
  <c r="S48" i="6"/>
  <c r="U49" i="6"/>
  <c r="V49" i="6"/>
  <c r="W49" i="6"/>
  <c r="X49" i="6"/>
  <c r="P48" i="6"/>
  <c r="I48" i="6"/>
  <c r="J49" i="6"/>
  <c r="K49" i="6"/>
  <c r="L49" i="6"/>
  <c r="M49" i="6"/>
  <c r="D48" i="6"/>
  <c r="E49" i="6"/>
  <c r="F49" i="6"/>
  <c r="AE48" i="6"/>
  <c r="AF48" i="6"/>
  <c r="AB48" i="6"/>
  <c r="AC48" i="6"/>
  <c r="AD23" i="6"/>
  <c r="AE24" i="6"/>
  <c r="AF24" i="6"/>
  <c r="AA23" i="6"/>
  <c r="AB24" i="6"/>
  <c r="AC24" i="6"/>
  <c r="S23" i="6"/>
  <c r="U24" i="6"/>
  <c r="V24" i="6"/>
  <c r="W24" i="6"/>
  <c r="X24" i="6"/>
  <c r="O23" i="6"/>
  <c r="I23" i="6"/>
  <c r="J24" i="6"/>
  <c r="K24" i="6"/>
  <c r="L24" i="6"/>
  <c r="M24" i="6"/>
  <c r="H23" i="6"/>
  <c r="D23" i="6"/>
  <c r="E24" i="6"/>
  <c r="F24" i="6"/>
  <c r="C23" i="6"/>
  <c r="R24" i="6"/>
  <c r="AD7" i="6"/>
  <c r="AE8" i="6"/>
  <c r="AF8" i="6"/>
  <c r="AA7" i="6"/>
  <c r="AB8" i="6"/>
  <c r="AC8" i="6"/>
  <c r="Z7" i="6"/>
  <c r="Z71" i="6" s="1"/>
  <c r="S7" i="6"/>
  <c r="P7" i="6"/>
  <c r="O7" i="6"/>
  <c r="O71" i="6" s="1"/>
  <c r="I7" i="6"/>
  <c r="H7" i="6"/>
  <c r="H71" i="6" s="1"/>
  <c r="D7" i="6"/>
  <c r="C7" i="6"/>
  <c r="C71" i="6" s="1"/>
  <c r="S8" i="6"/>
  <c r="O8" i="6"/>
  <c r="I8" i="6"/>
  <c r="H8" i="6"/>
  <c r="D8" i="6"/>
  <c r="C8" i="6"/>
  <c r="AF49" i="6" l="1"/>
  <c r="E8" i="6"/>
  <c r="F8" i="6"/>
  <c r="J8" i="6"/>
  <c r="K8" i="6"/>
  <c r="L8" i="6"/>
  <c r="M8" i="6"/>
  <c r="U8" i="6"/>
  <c r="V8" i="6"/>
  <c r="W8" i="6"/>
  <c r="X8" i="6"/>
  <c r="E7" i="6"/>
  <c r="F7" i="6"/>
  <c r="D71" i="6"/>
  <c r="J7" i="6"/>
  <c r="K7" i="6"/>
  <c r="L7" i="6"/>
  <c r="M7" i="6"/>
  <c r="I71" i="6"/>
  <c r="Q7" i="6"/>
  <c r="R7" i="6"/>
  <c r="P71" i="6"/>
  <c r="U7" i="6"/>
  <c r="V7" i="6"/>
  <c r="W7" i="6"/>
  <c r="X7" i="6"/>
  <c r="S71" i="6"/>
  <c r="Z72" i="6"/>
  <c r="Z73" i="6"/>
  <c r="Z74" i="6" s="1"/>
  <c r="AB7" i="6"/>
  <c r="AC7" i="6"/>
  <c r="AA71" i="6"/>
  <c r="AE7" i="6"/>
  <c r="AF7" i="6"/>
  <c r="AD71" i="6"/>
  <c r="E23" i="6"/>
  <c r="F23" i="6"/>
  <c r="J23" i="6"/>
  <c r="K23" i="6"/>
  <c r="L23" i="6"/>
  <c r="M23" i="6"/>
  <c r="U23" i="6"/>
  <c r="V23" i="6"/>
  <c r="W23" i="6"/>
  <c r="X23" i="6"/>
  <c r="AB23" i="6"/>
  <c r="AC23" i="6"/>
  <c r="AE23" i="6"/>
  <c r="AF23" i="6"/>
  <c r="E48" i="6"/>
  <c r="F48" i="6"/>
  <c r="J48" i="6"/>
  <c r="K48" i="6"/>
  <c r="L48" i="6"/>
  <c r="M48" i="6"/>
  <c r="Q48" i="6"/>
  <c r="R48" i="6"/>
  <c r="U48" i="6"/>
  <c r="V48" i="6"/>
  <c r="W48" i="6"/>
  <c r="X48" i="6"/>
  <c r="AE71" i="6" l="1"/>
  <c r="AD72" i="6"/>
  <c r="AE72" i="6" s="1"/>
  <c r="AF72" i="6" s="1"/>
  <c r="AD73" i="6"/>
  <c r="AB71" i="6"/>
  <c r="AA72" i="6"/>
  <c r="AA73" i="6"/>
  <c r="AA74" i="6" s="1"/>
  <c r="U71" i="6"/>
  <c r="V71" i="6"/>
  <c r="W71" i="6"/>
  <c r="X71" i="6"/>
  <c r="S72" i="6"/>
  <c r="Q71" i="6"/>
  <c r="Q73" i="6" s="1"/>
  <c r="Q74" i="6" s="1"/>
  <c r="R71" i="6"/>
  <c r="R73" i="6" s="1"/>
  <c r="R74" i="6" s="1"/>
  <c r="P73" i="6"/>
  <c r="P74" i="6" s="1"/>
  <c r="J71" i="6"/>
  <c r="K71" i="6"/>
  <c r="L71" i="6"/>
  <c r="M71" i="6"/>
  <c r="I72" i="6"/>
  <c r="E71" i="6"/>
  <c r="F71" i="6"/>
  <c r="D72" i="6"/>
  <c r="D73" i="6"/>
  <c r="D74" i="6" s="1"/>
  <c r="AE73" i="6" l="1"/>
  <c r="AF73" i="6" s="1"/>
  <c r="AD74" i="6"/>
  <c r="AE74" i="6" s="1"/>
  <c r="AF74" i="6" s="1"/>
  <c r="AF71" i="6"/>
</calcChain>
</file>

<file path=xl/sharedStrings.xml><?xml version="1.0" encoding="utf-8"?>
<sst xmlns="http://schemas.openxmlformats.org/spreadsheetml/2006/main" count="1039" uniqueCount="728">
  <si>
    <t>№ п/п</t>
  </si>
  <si>
    <t>Автор предложения</t>
  </si>
  <si>
    <t>Содержание предложения</t>
  </si>
  <si>
    <t>Рекомендации оргкомитета (отклонить, принять, учесть в следующих отчетах Главы города)</t>
  </si>
  <si>
    <t>Мотивация</t>
  </si>
  <si>
    <t>Представитель жителей 25 мкрн. (Андреева А.М.)</t>
  </si>
  <si>
    <t>Представитель жителей 25 мкрн. (Даянов С.С.)</t>
  </si>
  <si>
    <t>"У нас по проспекту Комсомольскому очень плохой участок дороги, перед банком ОАО «СНГБ». Когда он будет отремонтирован?"</t>
  </si>
  <si>
    <t>Представитель жителей 25 мкрн. ( Курдюбова С.В.)</t>
  </si>
  <si>
    <t>Представитель совета ТОС № 28 (Вторых Е.Н.)</t>
  </si>
  <si>
    <t xml:space="preserve"> "Мало внимание было уделено строительсту социальных объектов (школы, детские сады, лечебные заведения)"</t>
  </si>
  <si>
    <t>Представитель совета ТОС № 28 (Гостева Ю.А.)</t>
  </si>
  <si>
    <t>"На будущий год уделить внимание детским площадкам, образовательным культурным центрам."</t>
  </si>
  <si>
    <t>Представитель совета  ТОС № 10 (Битко Х.Я.)</t>
  </si>
  <si>
    <t xml:space="preserve"> "Хотелось бы прочитать в проекте отчета продолжение строительства дороги Зз, как и когда она будет проходить дальше и 
какие дома попадают под снос желательно с освещением в СМИ".</t>
  </si>
  <si>
    <t>Представитель совета  ТОС № 10 (Медведева Л.Г.)</t>
  </si>
  <si>
    <t xml:space="preserve"> Отметила ухудшение работы участковых уполномоченных. Пожелание наладить активную работу участковых уполномоченных на территориях  </t>
  </si>
  <si>
    <t>Итоговый  документ по результатам  массового обсуждения проектов отчётов Главы города о результатах его деятельности и деятельности Администрации города  за 2012 год</t>
  </si>
  <si>
    <t xml:space="preserve"> "Наш микрорайон обустроен неплохо во всех отношениях. Только вот детская площадка по адресу пр. Первопроходцев,1 имеет убогий вид. Мало МАФ и детям играть там неинтересно, хотя дети 3-х бывших общежитий играют там..."</t>
  </si>
  <si>
    <t>Представитель совета ТОС № 25 ( О.А. Згинник)</t>
  </si>
  <si>
    <t>Ответ на предложения</t>
  </si>
  <si>
    <t>Идиот 
(источник СИА-Пресс)</t>
  </si>
  <si>
    <t>"Очень хочется знать о бассейнах - подпольные?
КСК Геолог, Водолей, Газовик, Дельфин, Нефтянник, в школах 38, 45,44,46... итого 9. где ещё 8?"</t>
  </si>
  <si>
    <t>Читающий 
(источник СИА-Пресс)</t>
  </si>
  <si>
    <t>"...Хотелось бы узнать, чем Глава реально гордится как своими достижениями на этом посту за 2012 год, какие планы на 2013 год, какие приоритеты…".</t>
  </si>
  <si>
    <t>Сургутянам 
(Источник СИА-Пресс)</t>
  </si>
  <si>
    <t>"Что случилось в этом году с нашими дорогами?"</t>
  </si>
  <si>
    <t>Пользователь 
(источник "Югра-Ньюс")</t>
  </si>
  <si>
    <t>Альберт 
(источник "СИА-Пресс")</t>
  </si>
  <si>
    <t>Трудовой коллектив МБДОУ " 23 "Золотой ключик"</t>
  </si>
  <si>
    <t>Трудовой коллективМБДОУ № 64 "Радуга"</t>
  </si>
  <si>
    <t>Трудовой коллективМБДОУ № 84 "Одуванчик"</t>
  </si>
  <si>
    <t>Трудовой коллективМБДОУ № 79 "Садко"</t>
  </si>
  <si>
    <t>Трудовой коллектив МБОУ-НШ-ДС № 37</t>
  </si>
  <si>
    <t>Трудовой коллектив МБОУ СОШ № 15</t>
  </si>
  <si>
    <t>Трудовой коллектив МБОУ СОШ № 44</t>
  </si>
  <si>
    <t>Трудовой коллектив МБОУ СОШ № 46</t>
  </si>
  <si>
    <t>Трудовой коллектив МБОУ гимназия № 4</t>
  </si>
  <si>
    <t>Трудовой коллектив МБДОУ № 12 "Елочка"</t>
  </si>
  <si>
    <t>Трудовой коллектив МБДОУ № 25 "Родничек"</t>
  </si>
  <si>
    <t>Трудовой коллектив МБДОУ № 38 "Зоренька"</t>
  </si>
  <si>
    <t>Трудовой коллектив МБДОУ № 63 "Катюша"</t>
  </si>
  <si>
    <t>Трудовой коллектив МБДОУ № 81 "Мальвина"</t>
  </si>
  <si>
    <t>Трудовой коллектив МБОУ начальная школа - детский сад  № 39</t>
  </si>
  <si>
    <t xml:space="preserve">Трудовой коллектив МБДОУ н/с д/с № 2 </t>
  </si>
  <si>
    <t>Трудовой коллектив МБДОУ н/с д/с № 43</t>
  </si>
  <si>
    <t>Трудовой коллектив МБДОУ "Прогимназия"</t>
  </si>
  <si>
    <t xml:space="preserve">Трудовой коллектив МБОУ СОШ № 1 </t>
  </si>
  <si>
    <t xml:space="preserve">Трудовой коллектив МБОУ СОШ № 5 </t>
  </si>
  <si>
    <t xml:space="preserve">Трудовой коллектив МБОУ СОШ № 20 </t>
  </si>
  <si>
    <t>Трудовой коллектив МБОУ СОШ № 27</t>
  </si>
  <si>
    <t>Трудовой коллектив МБОУ СОШ № 38</t>
  </si>
  <si>
    <t>Трудовой коллектив МБОУ СОШ № 45</t>
  </si>
  <si>
    <t>Трудовой коллектив УДОД СЮН СОШ № 45</t>
  </si>
  <si>
    <t>Трудовой коллектив МБДОУ № 56 "Искорка"</t>
  </si>
  <si>
    <r>
      <rPr>
        <b/>
        <sz val="13"/>
        <color theme="1"/>
        <rFont val="Times New Roman"/>
        <family val="1"/>
        <charset val="204"/>
      </rPr>
      <t>Решили направить предложение:</t>
    </r>
    <r>
      <rPr>
        <sz val="13"/>
        <color theme="1"/>
        <rFont val="Times New Roman"/>
        <family val="1"/>
        <charset val="204"/>
      </rPr>
      <t xml:space="preserve">
Обозначить проблему нехватки детских дворовых и пришкольных хоккейных площадок для развития зимних видов спорта.</t>
    </r>
  </si>
  <si>
    <t>Трудовой коллектив МБУЗ "КГБ № 1"</t>
  </si>
  <si>
    <t>Трудовой коллектив МБУЗ "ГП № 3"</t>
  </si>
  <si>
    <t>Трудовой коллектив МБУЗ "ГП № 5"</t>
  </si>
  <si>
    <t>Трудовой коллектив МБУЗ "СП № 1"</t>
  </si>
  <si>
    <t>Трудовой коллектив Молодежного объединения ОАО "Сургутнефтегаз"</t>
  </si>
  <si>
    <t>Житель города Елена</t>
  </si>
  <si>
    <t>Трудовой коллектив управления Совета женщин ОАО "Сургутнефтегаз"</t>
  </si>
  <si>
    <t>Городской Совет ветеранов</t>
  </si>
  <si>
    <t>Председатель ветеранов ОАО "Аэропорт Сургут</t>
  </si>
  <si>
    <t>Трудовой коллектив исполнительного аппарата ОАО "Тюменьэнерго"</t>
  </si>
  <si>
    <r>
      <rPr>
        <b/>
        <sz val="13"/>
        <color theme="1"/>
        <rFont val="Times New Roman"/>
        <family val="1"/>
        <charset val="204"/>
      </rPr>
      <t>Решили внести предложения для обсуждения:</t>
    </r>
    <r>
      <rPr>
        <sz val="13"/>
        <color theme="1"/>
        <rFont val="Times New Roman"/>
        <family val="1"/>
        <charset val="204"/>
      </rPr>
      <t xml:space="preserve">
1. По ремонту квартир на 2013 год льготной категории ветеранов;
2. Предельные сроки строительства дома для городского Совета ветеранов;
3. Оборудовать остановочный комплекс на остановке "Старый Сургут"</t>
    </r>
  </si>
  <si>
    <t>Мартынов Михаил Юрьевич, профессор кафедры политологии, заведующий лабораторией социологических исследований СурГУ</t>
  </si>
  <si>
    <t>Саматов Тагир Габдулхакович, руководитель регионального духовного управления мусульман Югры, руководитель местной мусульманской религиозной организации</t>
  </si>
  <si>
    <t xml:space="preserve">Кочуров Сергей Федорович, первый заместитель генерального директора ЗАО «Автодорстрой», председатель дорожного комитета «Союза строителей Югры» </t>
  </si>
  <si>
    <t>Ширяева Галина  Шамраевна, сторожил города</t>
  </si>
  <si>
    <t>Чувакова Наталья Леонидовна, заслуженный учитель Российской Федерации, учитель биологии лицея № 2</t>
  </si>
  <si>
    <t>Гуз Дмитрий Геннадьевич, заведующий городской поликлиники № 3</t>
  </si>
  <si>
    <t>Романенко Людмила  Анатольевна, председатель территориального общественного самоуправления № 3</t>
  </si>
  <si>
    <t>Мальцев  Вадим Владимирович, заместитель председателя  местного отделения Ханты-Мансийского регионального отделения Общероссийской общественной организации «Ассоциация юристов России»</t>
  </si>
  <si>
    <r>
      <rPr>
        <b/>
        <sz val="13"/>
        <color theme="1"/>
        <rFont val="Times New Roman"/>
        <family val="1"/>
        <charset val="204"/>
      </rPr>
      <t xml:space="preserve">Решили внести предложение для обсуждения: </t>
    </r>
    <r>
      <rPr>
        <sz val="13"/>
        <color theme="1"/>
        <rFont val="Times New Roman"/>
        <family val="1"/>
        <charset val="204"/>
      </rPr>
      <t xml:space="preserve">
О несанкционированном взымании денежных средств в городском морге, за оказание услуг при выдаче тел умерших.</t>
    </r>
  </si>
  <si>
    <t>Трудовой коллектив ООО "Газпром трансгаз Сургут"</t>
  </si>
  <si>
    <t>Коллективное обращение от председателей ТОСов (5А, 10, 14, 21, 26, 29, 30, "Союз")</t>
  </si>
  <si>
    <r>
      <rPr>
        <b/>
        <sz val="13"/>
        <color theme="1"/>
        <rFont val="Times New Roman"/>
        <family val="1"/>
        <charset val="204"/>
      </rPr>
      <t>Решили внести предложение:</t>
    </r>
    <r>
      <rPr>
        <sz val="13"/>
        <color theme="1"/>
        <rFont val="Times New Roman"/>
        <family val="1"/>
        <charset val="204"/>
      </rPr>
      <t xml:space="preserve">
Оказать содействие в строительстве в станции юных натуралистов в парковой зоне отдыха "Сайма".</t>
    </r>
  </si>
  <si>
    <r>
      <rPr>
        <b/>
        <sz val="13"/>
        <color theme="1"/>
        <rFont val="Times New Roman"/>
        <family val="1"/>
        <charset val="204"/>
      </rPr>
      <t>Рекомендовали:</t>
    </r>
    <r>
      <rPr>
        <sz val="13"/>
        <color theme="1"/>
        <rFont val="Times New Roman"/>
        <family val="1"/>
        <charset val="204"/>
      </rPr>
      <t xml:space="preserve">
Включить проведение проектно-изыскательных работ и разработку проектно-сметной документации для реконструкции здания № 1 и № 2 с надстройкой третьего этажа взрослой поликлиники МБУЗ "СП № 1" по адресу: ул. Гр. Кукуевицкого 8, в план работы Главы и Администрации города на 2013-2014 года.</t>
    </r>
  </si>
  <si>
    <r>
      <rPr>
        <b/>
        <sz val="13"/>
        <color theme="1"/>
        <rFont val="Times New Roman"/>
        <family val="1"/>
        <charset val="204"/>
      </rPr>
      <t>Предложил:</t>
    </r>
    <r>
      <rPr>
        <sz val="13"/>
        <color theme="1"/>
        <rFont val="Times New Roman"/>
        <family val="1"/>
        <charset val="204"/>
      </rPr>
      <t xml:space="preserve"> 
повысить и изменить роль  национальных объединений и стоящих за ними диаспор: «Эффективность диаспор должна оцениваться по вкладу в развитии города. Именно здесь должна быть конкуренция между ними». Высказал свое мнение о значимости воспитании молодого поколения, сохранения общепринятых законов морали. Предложил вернуть уроки правоведения. 
</t>
    </r>
    <r>
      <rPr>
        <sz val="13"/>
        <color theme="1"/>
        <rFont val="Times New Roman"/>
        <family val="1"/>
        <charset val="204"/>
      </rPr>
      <t xml:space="preserve">
</t>
    </r>
  </si>
  <si>
    <t>Городская общественная организация ветеранов (пенсионеров) войны, труда, вооруженных сил и правоохранительных органов</t>
  </si>
  <si>
    <t>Наименование дохода</t>
  </si>
  <si>
    <t>2005 ГОД</t>
  </si>
  <si>
    <t>2006 год</t>
  </si>
  <si>
    <t>2007 год</t>
  </si>
  <si>
    <t>2008 год</t>
  </si>
  <si>
    <t>План</t>
  </si>
  <si>
    <t>Исполнение</t>
  </si>
  <si>
    <t>отклонение</t>
  </si>
  <si>
    <t xml:space="preserve">% исполнения </t>
  </si>
  <si>
    <t xml:space="preserve">норматив зачисления </t>
  </si>
  <si>
    <t xml:space="preserve">План </t>
  </si>
  <si>
    <t xml:space="preserve">Исполнение </t>
  </si>
  <si>
    <t>удельный вес %</t>
  </si>
  <si>
    <t>% роста к исполнению 2005 года</t>
  </si>
  <si>
    <t xml:space="preserve">Ожидаемое поступление года </t>
  </si>
  <si>
    <t>% исполнения</t>
  </si>
  <si>
    <t>% роста к исполнению 2006 года</t>
  </si>
  <si>
    <t>отклонение (ст.3-2)</t>
  </si>
  <si>
    <t>% роста к 2010 году (ст.3/2)</t>
  </si>
  <si>
    <t>отклонение (ст.6-3)</t>
  </si>
  <si>
    <t>% роста к 2011 году (ст.6/3)</t>
  </si>
  <si>
    <t>ДОХОДЫ ВСЕГО, в том числе:</t>
  </si>
  <si>
    <t>Налоговые доходы, из них:</t>
  </si>
  <si>
    <t>Налоги на прибыль, доходы</t>
  </si>
  <si>
    <t>Налог на прибыль организаций</t>
  </si>
  <si>
    <t>Налог на доходы  физических лиц</t>
  </si>
  <si>
    <t>в том числе по доп.нормативу</t>
  </si>
  <si>
    <t>Налоги на совокупный доход</t>
  </si>
  <si>
    <t xml:space="preserve">Единый налог, взимаемый в связи с применением  упрощенной системы  налогообложения </t>
  </si>
  <si>
    <t>Единый налог на вмененный доход для отдельных видов деятельности</t>
  </si>
  <si>
    <t>Единый сельскохозяйственный налог</t>
  </si>
  <si>
    <t>Налоги на имущество</t>
  </si>
  <si>
    <t>Налог на имущество физических лиц</t>
  </si>
  <si>
    <t>Транспортный налог</t>
  </si>
  <si>
    <t>Земельный налог</t>
  </si>
  <si>
    <t>Государственная пошлина, сборы</t>
  </si>
  <si>
    <t xml:space="preserve">Задолженность и перерасчеты по отмененным налогам, сборам </t>
  </si>
  <si>
    <t>Неналоговые доходы, из них:</t>
  </si>
  <si>
    <t>Доходы от использования имущества, находящегося в государственной и муниципальной собственности, в том числе:</t>
  </si>
  <si>
    <t xml:space="preserve">Дивиденды по акциям </t>
  </si>
  <si>
    <t>Доходы от размещения временно свободных средств бюджетов</t>
  </si>
  <si>
    <t>Проценты, полученные от предоставления бюджетных кредитов внутри страны за счет средств бюджетов городских округов</t>
  </si>
  <si>
    <t>Доходы от сдачи в аренду имущества, находящегося в государственной и муниципальной собственности</t>
  </si>
  <si>
    <t xml:space="preserve"> Арендная плата и поступления от продажи права на заключение договоров аренды земельных участков </t>
  </si>
  <si>
    <t>Арендная плата и поступления от продажи права на заключение договоров аренды земельных участков</t>
  </si>
  <si>
    <t>Арендная плата и поступления от продажи права на заключение договоров аренды за земли сельских поселений  до разграничения государственной собственности на землю</t>
  </si>
  <si>
    <t>Арендная плата и поступления от продажи права на заключение договоров аренды за земли не сельскохозяйственного назначения до разграничения государственной собственности на землю</t>
  </si>
  <si>
    <t>Арендная плата и поступления от продажи права на заключение договоров аренды за земли  сельскохозяйственного назначения до разграничения государственной собственности на землю</t>
  </si>
  <si>
    <t xml:space="preserve">Доходы от сдачи в аренду имущества, находящегося в оперативном управлении  органов управления городских округов </t>
  </si>
  <si>
    <t>Платежи от государственных  и муниципальных унитарных предприятий</t>
  </si>
  <si>
    <t>Прочие доходы от использования имущества и прав, находящихся в государственной и муниципальной собственности</t>
  </si>
  <si>
    <t>Платежи при пользовании природными ресурсами</t>
  </si>
  <si>
    <t>Прочие доходы от оказания платных услуг и компенсации затрат государства</t>
  </si>
  <si>
    <t>Доходы от продажи материальных и нематериальных активов</t>
  </si>
  <si>
    <t>Доходы от продажи квартир, находящихся в собственности городских округов</t>
  </si>
  <si>
    <t xml:space="preserve">Доходы от реализации имущества, находящегося в  собственности городских округов </t>
  </si>
  <si>
    <t xml:space="preserve">Доходы от продажи земельных участков, находящихся в муниципальной собственности </t>
  </si>
  <si>
    <t>Доходы от продажи нематериальных активов</t>
  </si>
  <si>
    <t>Административные платежи и сборы</t>
  </si>
  <si>
    <t>Штрафы, санкции, возмещение ущерба</t>
  </si>
  <si>
    <t>Прочие неналоговые доходы</t>
  </si>
  <si>
    <t>Возврат остатков субсидий и субвенций из бюджетов городских округов</t>
  </si>
  <si>
    <t>БЕЗВОЗМЕЗДНЫЕ ПОСТУПЛЕНИЯ</t>
  </si>
  <si>
    <t>согласно ст.136 БК (доля межбюджетных трансфертов)</t>
  </si>
  <si>
    <t>согласно ст.47 БК (за исключением субвенций) в 2007 без ОМС</t>
  </si>
  <si>
    <t>(за исключением безвозмездных поступлений, поступлений налоговых доходов по доп.нормативам отчислений и доходов от платных услуг)</t>
  </si>
  <si>
    <t>ВСЕГО ДОХОДОВ</t>
  </si>
  <si>
    <t>Прочие безвозмездные поступления муниципальным учреждениям, находящимся в ведении органов местного самоуправления городских округов</t>
  </si>
  <si>
    <t>3 03 02040 04 0000 180</t>
  </si>
  <si>
    <t>Безвозмездные поступления от других бюджетов бюджетной системы учреждениям, находящимся в в ведении органов местного самоуправления городских округов</t>
  </si>
  <si>
    <t>3 03 01040 04 0000 151</t>
  </si>
  <si>
    <t>Безвозмездные поступления от предпринимательской и иной приносящей доход деятельности</t>
  </si>
  <si>
    <t>Доходы от продажи услуг, оказываемых учреждениями, находящимися в ведении органов местного самоуправления городских округов</t>
  </si>
  <si>
    <t>3 02 01040 04 0000 130</t>
  </si>
  <si>
    <t>Доходы от предпринимательской и иной приносящей доход деятельности</t>
  </si>
  <si>
    <t xml:space="preserve"> 3 00 00000 00 0000 000</t>
  </si>
  <si>
    <t xml:space="preserve">Прочие безвозмездные поступления </t>
  </si>
  <si>
    <t xml:space="preserve"> 2 07 00000 00 0000 180</t>
  </si>
  <si>
    <t>Иные межбюджетные трансферты</t>
  </si>
  <si>
    <t>Прочие субсидии бюджетам городских округов</t>
  </si>
  <si>
    <t xml:space="preserve">  2 02 04999 04 0000 151</t>
  </si>
  <si>
    <t>Субсидии бюджетам городских округов на проведение капитального ремонта многоквартирных домов</t>
  </si>
  <si>
    <t>2 02 04056 04 0000 151</t>
  </si>
  <si>
    <t>Субсидии бюджетам городских округов на строительство и модернизацию автомобильных дорог общего пользования, в том числе дорог в поселениях (за исключением автомобильных дорог федерального значения)</t>
  </si>
  <si>
    <t>2 02 04041 04 0000 151</t>
  </si>
  <si>
    <t>Субсидии бюджетам городских округов на предоставление субсидий молодым семьям для приобретения жилья</t>
  </si>
  <si>
    <t>2 02 04008 04 0000 151</t>
  </si>
  <si>
    <t>Субсидии бюджетам городских округов для развития общественной инфраструктуры регионального значения</t>
  </si>
  <si>
    <t xml:space="preserve">  2 02 04004 04 0000 151</t>
  </si>
  <si>
    <t>Субсидии бюджетам городских округов на реформирование муниципальных финансов</t>
  </si>
  <si>
    <t>2 02 04003 04 0000 151</t>
  </si>
  <si>
    <t xml:space="preserve">  2 02 04003 04 0000 151</t>
  </si>
  <si>
    <t xml:space="preserve">Субсидии </t>
  </si>
  <si>
    <t xml:space="preserve">  2 02 04000 00  0000 151</t>
  </si>
  <si>
    <t>Средства, получаемые по взаимным расчетам</t>
  </si>
  <si>
    <t>Субвенции</t>
  </si>
  <si>
    <t xml:space="preserve"> 2 02 02000 00 0000 151</t>
  </si>
  <si>
    <t>Дотации бюджетам городских округов на поддержку мер по обеспечению сбалансированности бюджетов</t>
  </si>
  <si>
    <t>2 02 01003 04 0000 151</t>
  </si>
  <si>
    <t>Дотации бюджетам городских округов на выравнивание уровня бюджетной обеспеченности</t>
  </si>
  <si>
    <t>2 02 01001 04 0000 151</t>
  </si>
  <si>
    <t xml:space="preserve">Дотации </t>
  </si>
  <si>
    <t>2 02 01000 00 0000 151</t>
  </si>
  <si>
    <t>Безвозмездные поступления от других бюджетов бюджетной системы Российской Федерации</t>
  </si>
  <si>
    <t xml:space="preserve"> 2 02 00000 00 0000 000</t>
  </si>
  <si>
    <t xml:space="preserve"> 2 00 00000 00 0000 000</t>
  </si>
  <si>
    <t>1 19 04000 04 0000 151</t>
  </si>
  <si>
    <t xml:space="preserve"> 1 17 00000 00 0000 000</t>
  </si>
  <si>
    <t xml:space="preserve"> 1 16 00000 00 0000 000</t>
  </si>
  <si>
    <t xml:space="preserve"> 1 15 00000 00 0000 000</t>
  </si>
  <si>
    <t xml:space="preserve"> 1 14 02030 04 0000 410</t>
  </si>
  <si>
    <t xml:space="preserve"> 1 14 01040 04 0000 410</t>
  </si>
  <si>
    <t xml:space="preserve"> 1 14 00000 00 0000 000</t>
  </si>
  <si>
    <t>1 13 03000 00 0000 130</t>
  </si>
  <si>
    <t xml:space="preserve"> 1 12 00000 00 0000 000 </t>
  </si>
  <si>
    <t xml:space="preserve">1 11 08000 00 0000 120 </t>
  </si>
  <si>
    <t xml:space="preserve"> 1 11 07000 00 0000 120</t>
  </si>
  <si>
    <t xml:space="preserve"> 1 11 05034 04 0000 120</t>
  </si>
  <si>
    <t>1 11 05012 04 0000 120</t>
  </si>
  <si>
    <t xml:space="preserve"> 1 11 05011 04 0000 120</t>
  </si>
  <si>
    <t xml:space="preserve"> 1 11 05000 00 0000 120</t>
  </si>
  <si>
    <t xml:space="preserve"> 1 11 03040 04 0000 120</t>
  </si>
  <si>
    <t xml:space="preserve"> 1 11 01040 04 0000 120</t>
  </si>
  <si>
    <t>1 11 00000 00 0000 000</t>
  </si>
  <si>
    <t>1 09 00000 00 0000 000</t>
  </si>
  <si>
    <t xml:space="preserve"> 1 08 00000 00 0000 000</t>
  </si>
  <si>
    <t xml:space="preserve"> 1 06 06000 00 0000 110</t>
  </si>
  <si>
    <t>1 06 04000 02 0000 110</t>
  </si>
  <si>
    <t xml:space="preserve">1 06 01020 04 0000 110 </t>
  </si>
  <si>
    <t>1 06 00000 00 0000 000</t>
  </si>
  <si>
    <t>1 05 03000 01 0000 110</t>
  </si>
  <si>
    <t xml:space="preserve"> 1 05 02000 02 0000 110</t>
  </si>
  <si>
    <t xml:space="preserve"> 1 05 01000 00  0000 110</t>
  </si>
  <si>
    <t xml:space="preserve"> 1 05 00000 00 0000 000</t>
  </si>
  <si>
    <t xml:space="preserve"> 1 01 02000 01 0000 110</t>
  </si>
  <si>
    <t xml:space="preserve"> 1 01 00000 00 0000 000</t>
  </si>
  <si>
    <t xml:space="preserve"> 1 00 00000 00 0000 000</t>
  </si>
  <si>
    <t>Коды бюджетной классификации</t>
  </si>
  <si>
    <t>(тыс.руб.)</t>
  </si>
  <si>
    <t>Анализ исполнения доходной части бюджета города Сургута за 2010-2012 годы</t>
  </si>
  <si>
    <t>3. Провести инвентаризацию всех имеющихся в городе торговых павильонов и киосков, после чего по каждой торговой точке будет приниматься решение о целесообразности её нахождения на данной территории на конференции граждан данной территории (ТОС) с участием и разъяснениями самих предпринимателей (владельцев точек). Данное решение необходимо для легитимизации нахождения торговых точек на придомовых территориях, так как не секрет что в подавляющем большинстве случаев протоколы собраний собственников были подделаны, а управляющие компании либо закрывали глаза на это, либо сами участвовали в "серых схемах".</t>
  </si>
  <si>
    <r>
      <t xml:space="preserve">Внесли предложения:
</t>
    </r>
    <r>
      <rPr>
        <sz val="13"/>
        <color theme="1"/>
        <rFont val="Times New Roman"/>
        <family val="1"/>
        <charset val="204"/>
      </rPr>
      <t xml:space="preserve">1.  Изменить регламент принятия решений по ключевым для города вопросам (утверждение генплана, перспективы развития территорий, выделения земельных участков, архитектуры и градостроительства, установка торговых точек и павильонов, установка рекламных конструкций). Т.е. механизм малоэффективных публичных слушаний заменить на практику проведения конференций граждан привлекая  для этого ТОСы на заинтересованных территориях. Ведь когда люди сами будут на своих территориях принимать активное участие в обсуждении и планировании перспектив развития их территорий, это в свою очередь, наделит граждан не только правами, но и солидарной с чиновниками ответственностью за принимаемые решения.
</t>
    </r>
  </si>
  <si>
    <t xml:space="preserve">2. Незамедлительно ввести мораторий на всё новое внутриквартальное строительство (которое в планах но еще не начато), до обнародования планируемых строительных объектов и одобрения гражданами.
</t>
  </si>
  <si>
    <t>13. Школа номер 10. Личная просьба. Нет элементарной пешеходной дорожки для детей! Полно машин! Дети постоянно рискуют! И еще во время таяния снега, ВСЕГДА огромная лужа. Дети тонут по колено и уже много лет никакого действия. Неужели сложно поставить знак для машин - вьезд запрещен, парковка запрещена, чтобы дети были в безопасности? ЭТО ПРОСЬБА. Решить вопрос с территорией.</t>
  </si>
  <si>
    <t xml:space="preserve">12. Каждому новому "хозяину" большого развлекательного или другого центра вменить строительство садика или школы, или спорт.заведения. </t>
  </si>
  <si>
    <t xml:space="preserve">8. Принять меры по благоустройству территории железнодорожного вокзала.
 </t>
  </si>
  <si>
    <t>3. Изыскать возможность оздоровления в санаториях сотрудников муниципальных учреждений с низкой зароботной платой.</t>
  </si>
  <si>
    <r>
      <rPr>
        <b/>
        <sz val="13"/>
        <color theme="1"/>
        <rFont val="Times New Roman"/>
        <family val="1"/>
        <charset val="204"/>
      </rPr>
      <t>Внесли предложения:</t>
    </r>
    <r>
      <rPr>
        <sz val="13"/>
        <color theme="1"/>
        <rFont val="Times New Roman"/>
        <family val="1"/>
        <charset val="204"/>
      </rPr>
      <t xml:space="preserve">
1. Установить закрытые остановочные павильоны на остановках города.
</t>
    </r>
  </si>
  <si>
    <t>2. Увеличить количества мест (жилых помещений) в общежитии для молодых специалистов.</t>
  </si>
  <si>
    <t>7. Возможна ли система дополнительных льгот молодым семьям в приобретении жилья (не учитывая ипотечное кредитование)?</t>
  </si>
  <si>
    <t>3) обратить внимание на программу занятости пенсионеров.</t>
  </si>
  <si>
    <t xml:space="preserve">2) решить проблему утилизации мусора в нашем городе; </t>
  </si>
  <si>
    <t>С.В. Булушева, руководитель предметно-проблемной лаборатории социально- экономических и общественных дисциплин, представила следующие комментарии:
1) необходимо найти решение жилищной проблемы «Доступное жилье для молодых специалистов», работающих не только в бюджетной сфере, но и других областях экономики, особое внимание, обратив на лиц родившихся и проживающих в г. Сургуте;</t>
  </si>
  <si>
    <t>3) разработать комплекс мер по организации движения маршрутного транспорта в новые микрорайоны и новые торговые комплексы.</t>
  </si>
  <si>
    <r>
      <t xml:space="preserve">Выступали:
</t>
    </r>
    <r>
      <rPr>
        <b/>
        <sz val="13"/>
        <color theme="1"/>
        <rFont val="Times New Roman"/>
        <family val="1"/>
        <charset val="204"/>
      </rPr>
      <t>И.В. Львова</t>
    </r>
    <r>
      <rPr>
        <sz val="13"/>
        <color theme="1"/>
        <rFont val="Times New Roman"/>
        <family val="1"/>
        <charset val="204"/>
      </rPr>
      <t xml:space="preserve">, руководителя предметно-проблемной лаборатории математических и естественнонаучных дисциплин, с комментариями по материалам проекта отчетов главы и администрации города Сургута за 2012 год, сообщила следующее:
 1) за 2012 год доходы в городской бюджет поступило 1156 млн.рублей налогов на совокупный доход, что на 25 % больше 2011 года, но информации о распределении этого дополнительного дохода нет; 
</t>
    </r>
    <r>
      <rPr>
        <sz val="13"/>
        <color theme="1"/>
        <rFont val="Times New Roman"/>
        <family val="1"/>
        <charset val="204"/>
      </rPr>
      <t xml:space="preserve">
</t>
    </r>
  </si>
  <si>
    <t xml:space="preserve">2) в отчетах указывается средняя заработная плата 43 389 рублей, но это заработная плата не на ставку учителя, считаем целесообразным указывать заработную плату из расчета на ставку; </t>
  </si>
  <si>
    <t>6. Увеличивать численность медицинского персонала в учреждениях  здравоохранения, особенно узких специалистов.</t>
  </si>
  <si>
    <t>9. Мигранты. Когда будет решен вопрос с мигрантами?.</t>
  </si>
  <si>
    <t>7. Алкогольная продукция.В киосках и маленьких частных магазинах подпольно и безнаказанно продается алкогольная продукция в неположенное время и к тому же детям-подросткам. Каким образом ведется контроль качества алкогольной продукции и ее продажа?;</t>
  </si>
  <si>
    <t>6. Когда решится вопрос с очередями в поликлиниках, какие принимаются меры по нехватке участковых врачей и узких специалистов?;</t>
  </si>
  <si>
    <r>
      <rPr>
        <b/>
        <sz val="13"/>
        <color theme="1"/>
        <rFont val="Times New Roman"/>
        <family val="1"/>
        <charset val="204"/>
      </rPr>
      <t>Постановили:</t>
    </r>
    <r>
      <rPr>
        <sz val="13"/>
        <color theme="1"/>
        <rFont val="Times New Roman"/>
        <family val="1"/>
        <charset val="204"/>
      </rPr>
      <t xml:space="preserve">
1. Изыскать финансовые средства в 2013 году для завершения капитального ремонта ожогового корпуса МБУЗ "КГБ № 1".
</t>
    </r>
    <r>
      <rPr>
        <b/>
        <sz val="13"/>
        <color theme="1"/>
        <rFont val="Times New Roman"/>
        <family val="1"/>
        <charset val="204"/>
      </rPr>
      <t/>
    </r>
  </si>
  <si>
    <t>2. Рассмотреть вопрос о финансировании съемного жилья для сотрудников здравоохранения или предоставления жилых помещений в общежитии.</t>
  </si>
  <si>
    <t>4. Разработать муниципальную программу, оринтированную на сохранение и укрепление здоровья сотрудников образовательных учреждений.</t>
  </si>
  <si>
    <t>3. Разработать проект по озеленению и благоустройству зон отдыха города Сургта.</t>
  </si>
  <si>
    <t>4. Меры по оказанию помощи пенсионерам выезжающим за пределы города Сургута.</t>
  </si>
  <si>
    <t>3. Меры по повышению доступности и качества оказания медицинской помощи населению.</t>
  </si>
  <si>
    <r>
      <rPr>
        <b/>
        <sz val="13"/>
        <color theme="1"/>
        <rFont val="Times New Roman"/>
        <family val="1"/>
        <charset val="204"/>
      </rPr>
      <t xml:space="preserve">Решили внести предложения </t>
    </r>
    <r>
      <rPr>
        <sz val="13"/>
        <color theme="1"/>
        <rFont val="Times New Roman"/>
        <family val="1"/>
        <charset val="204"/>
      </rPr>
      <t xml:space="preserve">о более детальном рассмотрении  следующих вопросов:
1. Предоставление субсидий с целью приобретения жилья работникам бюджетной сферы.
</t>
    </r>
  </si>
  <si>
    <t>2. Организация отдыха и оздоровления работников образования и их детей.</t>
  </si>
  <si>
    <t>3. Предусмотреть систему скидок в развлекательных комплексах для семейного отдыха.</t>
  </si>
  <si>
    <r>
      <rPr>
        <b/>
        <sz val="13"/>
        <color theme="1"/>
        <rFont val="Times New Roman"/>
        <family val="1"/>
        <charset val="204"/>
      </rPr>
      <t>Решили внести предложение:</t>
    </r>
    <r>
      <rPr>
        <sz val="13"/>
        <color theme="1"/>
        <rFont val="Times New Roman"/>
        <family val="1"/>
        <charset val="204"/>
      </rPr>
      <t xml:space="preserve">
1. Продумать организацию оздоровления работников бюджетной сферы.
</t>
    </r>
  </si>
  <si>
    <t xml:space="preserve">2. Рассмотреть вопрос увеличения строительства социального жилья, общежитий для работников бюджетной сферы.
</t>
  </si>
  <si>
    <t>5. Усилить контроль над управляющими компаниями в части начислений оплаты за услуги ЖКХ и уборки придомовых территорий от снега и образовавщихся огромных луж от таяния снега.</t>
  </si>
  <si>
    <t>4. Пересмотреть график работы медицинских учреждений (сделать шестидневную рабочую неделю).</t>
  </si>
  <si>
    <t>8. Усилить контроль за деятельностью летних кафе.</t>
  </si>
  <si>
    <t>7. Проводить культурные мероприятия, направленные на восприятия молодежью существующих в обществе ценностей и идеалов.</t>
  </si>
  <si>
    <t>6. Ремонтировать дороги.</t>
  </si>
  <si>
    <r>
      <t xml:space="preserve">Решили </t>
    </r>
    <r>
      <rPr>
        <b/>
        <sz val="13"/>
        <color theme="1"/>
        <rFont val="Times New Roman"/>
        <family val="1"/>
        <charset val="204"/>
      </rPr>
      <t>внесли предложения:</t>
    </r>
    <r>
      <rPr>
        <sz val="13"/>
        <color theme="1"/>
        <rFont val="Times New Roman"/>
        <family val="1"/>
        <charset val="204"/>
      </rPr>
      <t xml:space="preserve">
1. Выделить полосу для общественного транспорта.
</t>
    </r>
  </si>
  <si>
    <t>2. Пересмотреть маршруты автотранспорта (например, с ул. 50 лет ВЛКСМ на проспект Набережный, с ул. Мира на ул. Ленина, пр. Набережный).</t>
  </si>
  <si>
    <t>6. Организовать финансовый аудит управляющих компаний на предмет правильности расчетов за оказываемые коммунальные услуги населению.</t>
  </si>
  <si>
    <t>5. Управляющим компаниям организовать и определить места для выгула домашних животных.</t>
  </si>
  <si>
    <r>
      <rPr>
        <b/>
        <sz val="13"/>
        <color theme="1"/>
        <rFont val="Times New Roman"/>
        <family val="1"/>
        <charset val="204"/>
      </rPr>
      <t xml:space="preserve">Решили внести предложение:  </t>
    </r>
    <r>
      <rPr>
        <sz val="13"/>
        <color theme="1"/>
        <rFont val="Times New Roman"/>
        <family val="1"/>
        <charset val="204"/>
      </rPr>
      <t xml:space="preserve">
1. Обратить внимание на качество покрытия автомобильных дорог города.
</t>
    </r>
  </si>
  <si>
    <t>2. Организовать парковочные места автомобилей в мкр. 5А "ул. И. Киртбая- Ф. Показаньева"</t>
  </si>
  <si>
    <t>4. Держать под контролем и по возможности снизить тарифы на услуги ЖКХ.</t>
  </si>
  <si>
    <r>
      <rPr>
        <b/>
        <sz val="13"/>
        <color theme="1"/>
        <rFont val="Times New Roman"/>
        <family val="1"/>
        <charset val="204"/>
      </rPr>
      <t>Решили внести предложения:</t>
    </r>
    <r>
      <rPr>
        <sz val="13"/>
        <color theme="1"/>
        <rFont val="Times New Roman"/>
        <family val="1"/>
        <charset val="204"/>
      </rPr>
      <t xml:space="preserve">
1. Обратить внимание на ремонт учебных заведений.
</t>
    </r>
  </si>
  <si>
    <t>3. Увеличение заработной платы обслуживающего персонала дошкольных учреждений.</t>
  </si>
  <si>
    <t>2. Ремонт дорог и тратуаров, качество коммунальных услуг.</t>
  </si>
  <si>
    <t>5. Продолжать вести работу по укреплению и оснащению материально-технической базы образовательных  учреждений.</t>
  </si>
  <si>
    <r>
      <rPr>
        <b/>
        <sz val="13"/>
        <color theme="1"/>
        <rFont val="Times New Roman"/>
        <family val="1"/>
        <charset val="204"/>
      </rPr>
      <t>Решили обратиться  со следующими предложениями:</t>
    </r>
    <r>
      <rPr>
        <sz val="13"/>
        <color theme="1"/>
        <rFont val="Times New Roman"/>
        <family val="1"/>
        <charset val="204"/>
      </rPr>
      <t xml:space="preserve">
- улучшить качество медицинского обслуживания, обеспечить контроль соблюдения законодательства;
</t>
    </r>
  </si>
  <si>
    <t>6. Как разрабатывается в системе градостроительства застройка новых районов (в районах новостроек (ул. Университетская-Каролинского) отсутствует необходимое кол-во детских площадок и парковочных мест для автомобилей).</t>
  </si>
  <si>
    <t>5. Каким образом будет производиться ремонт и благоустройство придомовых территорий, как распределяется очередность ремонта дорог (по районам, улицам, либо по степени износа).</t>
  </si>
  <si>
    <t>3. Ускорить решение вопроса парковочных мест, а подземные парковки не продавать, а сдавать для найма жителям дома.</t>
  </si>
  <si>
    <r>
      <rPr>
        <b/>
        <sz val="13"/>
        <color theme="1"/>
        <rFont val="Times New Roman"/>
        <family val="1"/>
        <charset val="204"/>
      </rPr>
      <t xml:space="preserve">Решили внести предложения: </t>
    </r>
    <r>
      <rPr>
        <sz val="13"/>
        <color theme="1"/>
        <rFont val="Times New Roman"/>
        <family val="1"/>
        <charset val="204"/>
      </rPr>
      <t xml:space="preserve">
1. Сделать доступным участие детей в спортивных секциях, т.е. увеличить количество спортивных сооружений бесплатного пользования.
</t>
    </r>
  </si>
  <si>
    <t>2. Улучшить состояние городских дорог и придомовых территорий.</t>
  </si>
  <si>
    <t xml:space="preserve">2. Изыскать возможности выделению средств, в том числе с привлечением инвесторов с частным капиталом для решения жилищного вопроса педагогических работников. </t>
  </si>
  <si>
    <t xml:space="preserve">3. О регулировании тарифов на услуги ЖКХ и улучшение обслуживания в сфере ЖКХ.
</t>
  </si>
  <si>
    <t>4. Об улучшении состояния дорог и улиц города.</t>
  </si>
  <si>
    <t xml:space="preserve"> 7. Заменить в районах урны и мусорные баки;</t>
  </si>
  <si>
    <t xml:space="preserve"> 6. Усилить контроль по выпуску водителей рейсовых автобусов и маршрутных такси;</t>
  </si>
  <si>
    <t>количество строений</t>
  </si>
  <si>
    <t>количество семей</t>
  </si>
  <si>
    <t>количество человек</t>
  </si>
  <si>
    <t>кв.м</t>
  </si>
  <si>
    <t>количество человек, состоящих на учете в качестве нуждающихся в улучшении жилищных условий</t>
  </si>
  <si>
    <t>на 01.01.2011 1009</t>
  </si>
  <si>
    <t>на 01.01.2012 877</t>
  </si>
  <si>
    <t>на 01.01.2013</t>
  </si>
  <si>
    <t xml:space="preserve">Информация о строениях (балки, вагоны) расположенных
на территории города Сургут </t>
  </si>
  <si>
    <t xml:space="preserve">Сводная информация по приватизированным строениям и земельным участкам, </t>
  </si>
  <si>
    <t>переданных в собственность гражданам</t>
  </si>
  <si>
    <t>№ пп</t>
  </si>
  <si>
    <t>Наименование поселка</t>
  </si>
  <si>
    <t>количество бесхозяйных балков, вагонов</t>
  </si>
  <si>
    <t>шт</t>
  </si>
  <si>
    <t>Кол-во семей, признавших право собственности на бесхозяйные строения в судебном порядке</t>
  </si>
  <si>
    <t>Предоставление ЗУ в собственность гражданам</t>
  </si>
  <si>
    <t>Кол-во ЗУ, перед-ных в собст. граждан</t>
  </si>
  <si>
    <t>шт.</t>
  </si>
  <si>
    <t>Общая площадь ЗУ, перед-ных в собст. граждан</t>
  </si>
  <si>
    <t>м кв</t>
  </si>
  <si>
    <t>Выкупная цена ЗУ</t>
  </si>
  <si>
    <t>рублей в поселке</t>
  </si>
  <si>
    <t>рублей</t>
  </si>
  <si>
    <t>Таежный</t>
  </si>
  <si>
    <t>16 строений/ 36%</t>
  </si>
  <si>
    <t>Лесной</t>
  </si>
  <si>
    <t>6 строений / 14 %</t>
  </si>
  <si>
    <t>Юность</t>
  </si>
  <si>
    <t>10 строений / 42%</t>
  </si>
  <si>
    <t xml:space="preserve">МК – 32 </t>
  </si>
  <si>
    <t>0 строений / 0%</t>
  </si>
  <si>
    <t>Лунный</t>
  </si>
  <si>
    <t>29 строений / 53%</t>
  </si>
  <si>
    <t>Кедровый-1</t>
  </si>
  <si>
    <t>20 строений / 33%</t>
  </si>
  <si>
    <t>ПСО-34</t>
  </si>
  <si>
    <t>0 строений</t>
  </si>
  <si>
    <t>Госснаб</t>
  </si>
  <si>
    <t>1 строение/ 8 %</t>
  </si>
  <si>
    <t>ИТОГ по поселкам</t>
  </si>
  <si>
    <t xml:space="preserve">82 шт </t>
  </si>
  <si>
    <t>/ 34%</t>
  </si>
  <si>
    <t>48 шт  /4%</t>
  </si>
  <si>
    <t>50 084 м кв</t>
  </si>
  <si>
    <t>5. Почему не демонтируются банеры и щиты, заполнившие практически весь город, на которых порой содержится реклама непристойного характера?;</t>
  </si>
  <si>
    <t>3. Проблема нехватки воспитателей дошкольных учреждений города.</t>
  </si>
  <si>
    <r>
      <rPr>
        <b/>
        <sz val="13"/>
        <color theme="1"/>
        <rFont val="Times New Roman"/>
        <family val="1"/>
        <charset val="204"/>
      </rPr>
      <t>Решили внести предложение для обсуждения:</t>
    </r>
    <r>
      <rPr>
        <sz val="13"/>
        <color theme="1"/>
        <rFont val="Times New Roman"/>
        <family val="1"/>
        <charset val="204"/>
      </rPr>
      <t xml:space="preserve">
1. Почему стадион, находящийся на территории данных школ, планируют забрать под строительство спортивного комплекса?
</t>
    </r>
  </si>
  <si>
    <t>2. Внесли предложение занять бесхозный участок между районной Администрацией и центром "ЮНОНА" детским игровым комплексом или площадкой для прогулок.</t>
  </si>
  <si>
    <t>3. Разработать механизм привлечения в систему образования молодых специалистов не только с высокой зарплатой, но и путем частичной оплаты  за аренду съёмного жилья или предоставления общежитий.</t>
  </si>
  <si>
    <t>2. Продолжить строительство дошкольных и образовательных учреждений.</t>
  </si>
  <si>
    <t>4. Почему не сносятся киоски портящие облик города и продающие не проверенную и некачественную продукцию?;</t>
  </si>
  <si>
    <t>На территоррии города Центром занятости населения реализуется программа "Содействие занятости населения на 2011-2013 годы и на период до 2015 года". Одним из направлений данной программы является помощь лицам предпенсионного и пенсионного возрастов.</t>
  </si>
  <si>
    <t>Конференцииграждан проводятся в соответствии с Решением Думы города от 28.11.2006 № 124-IV ДГ "О положении и порядке проведения собраний и конференций граждан в городе Сургуте"</t>
  </si>
  <si>
    <t>2.Следует отметить, что плотность ранее застроенных микрорайонов, как правило, ниже нормативной в 1,5-2 раза (примерно). Существуют отдельные участки в составе застроенной территории, ранее предусмотренные под размещение зданий общественного назначения (торговые объекты, соцкультбыт), которые планировалось строить за счет средств из государственного бюджета. Позже, в связи с отсутствием финансирования, от этого отказались.
В дальнейшем, с целью освоения незастроенных в существующей застройке территорий (ликвидация так называемых пустырей), было принято решение о предоставлении этих земельных участков под застройку частным организациям, которые смогли бы освоить эти территории за счет собственных средств
На многие подобные внутриквартальные земельные участки уже сформированы права собственности, которые были оформлены до введения в действие региональных нормативов градостроительного проектирования Ханты-Мансийского автономного округа - Югры (приложение к приказу Департамента строительства автономного округа от 26.02.2009 № 31-НП) и решения Думы города Сургута «О местных нормативах градостроительного проектирования на территории муниципального образования городской округ город Сургут» от 04.05.2011 № 30-V ДГ.
В настоящее время, представленная на рассмотрение проектная документация рассматривается в каждом конкретном случае на предмет выполнения вышеуказанных нормативных требований. При выявленных нарушениях, проектная документация отправляется на доработку.
При условии, если функциональное назначение объекта  является условно-разрешенным видом для территориальной зоны, в которой он находится, застройщик обращается в комиссию по градостроительному зонированию и проходит предусмотренную девствующим законодательством процедуру публичных слушаний в виде общественного обсуждения. По результату публичных слушаний принимается решение о предоставлении на условно разрешенный вид использования или об его отклонении.
Кроме того, в настоящее время по рекомендации комиссии по градостроительному зонированию о разработке механизма максимального ограничения видов разрешенного использования земельных участков в зонах сложившейся застройки до разработки новых Правил землепользования и застройки на территории города Сургута, принято решение о проведении публичных слушаний по внесению изменений в правила землепользования и застройки на территории города Сургута в части предоставления разрешения на отклонение от предельных параметров разрешенного строительства объектов расположенных на территориях жилых микрорайонов, на которые отсутствует градостроительная документация, утвержденная в установленном порядке. А  именно, в качестве предельных параметров разрешенного строительства застроенных территорий предлагается  установить фактические сложившиеся на сегодняшний день параметры объектов капитального строительства.  Таким образом, любые строительные изменения в сложившихся жилых районах города должны пройти процедуру публичных слушаний с привлечением граждан.</t>
  </si>
  <si>
    <t xml:space="preserve">"Нельзя ли урегулировать оплату за ЖКХ? Теперь уже будем платить за отопление в коридорах, т.е. в местах общего пользования.
 </t>
  </si>
  <si>
    <t>Так же считаю необходимым пригласить на работу в Сургут «узких» специалистов: маммологов, эндокринологов, гастроэнтерологов. Записаться к ним невозможно, а по интернету дают талоны на несуществующие даты."</t>
  </si>
  <si>
    <t>2.Когда будут приводить в порядок территорию бывшего рыбокомбината ни какие субботники не украшают её."</t>
  </si>
  <si>
    <t xml:space="preserve">1. На сколько увеличилась доходная часть бюджета за счёт местных постоянных налогов и сборов (НДФЛ, плата за аренду муниципальной земли и имущества и т.п.)? А то за этими цифрами непонятно, какая выгода городу от этого эфемерного экономического роста и числа предпринимателей. 
</t>
  </si>
  <si>
    <t>2. Разве увеличение рождаемости происходит только за счёт сургутянок? Похоже, что в основном за счёт тех, кто приезжает сюда временно только для того, чтобы благополучно родить и получить льготы.</t>
  </si>
  <si>
    <t xml:space="preserve">"В 2012 году обеспеченность населения города спортивными сооружениями составит: физкультурно-спортивными залами – 56,6 %, бассейнами – 16,8 %, плоскостными сооружениями –19,3 %, тренерско-преподавательским составом – 37,3 %. Единовременная пропускная способность (ЕПС) всех спортивных сооружений - 10694 человека или 17,3 % от норматива."
получается что реально негде спортом заниматься?! 
как же с развитием спорта? 
как сдавать нормативы ГТО? 
</t>
  </si>
  <si>
    <r>
      <rPr>
        <b/>
        <sz val="13"/>
        <color theme="1"/>
        <rFont val="Times New Roman"/>
        <family val="1"/>
        <charset val="204"/>
      </rPr>
      <t>Внесли предложения:</t>
    </r>
    <r>
      <rPr>
        <sz val="13"/>
        <color theme="1"/>
        <rFont val="Times New Roman"/>
        <family val="1"/>
        <charset val="204"/>
      </rPr>
      <t xml:space="preserve">
1. Департаменту финансов при формировании бюджета города
необходимо планировать достаточное количество средств на строительство и реконструкцию дорог.
</t>
    </r>
  </si>
  <si>
    <t xml:space="preserve">2. Департаменту архитектуры и градостроительства: предложение о необходимости контроля за корректностью и этикой рекламных сооружений.
</t>
  </si>
  <si>
    <t>2. Увеличить финансирование на строительство детских дошкольных учреждений и школ за счет средств профицита.</t>
  </si>
  <si>
    <t xml:space="preserve">2. Обратить внимание на ремонт дорог в городе на отдельных местах и улицах.
</t>
  </si>
  <si>
    <t xml:space="preserve">3. Обратить внимание на ремонт придомовых территорий, помочь управляющим компаниям и жителям средствами по возможности. </t>
  </si>
  <si>
    <t>3. Строительство быстровозводимого спортивного комплекса на территории МБОУ гимназия № 4.</t>
  </si>
  <si>
    <r>
      <rPr>
        <b/>
        <sz val="13"/>
        <color theme="1"/>
        <rFont val="Times New Roman"/>
        <family val="1"/>
        <charset val="204"/>
      </rPr>
      <t>Решили внести предложения:</t>
    </r>
    <r>
      <rPr>
        <sz val="13"/>
        <color theme="1"/>
        <rFont val="Times New Roman"/>
        <family val="1"/>
        <charset val="204"/>
      </rPr>
      <t xml:space="preserve">
1. Оплата арендного жилья педагогическим работникам, обеспечение местами в дошкольных учреждениях.
</t>
    </r>
  </si>
  <si>
    <t>2. Обеспечение преподователей санаторно-курортным лечением, а так же оплата 50 % от стоимости приобретаемых санаторно-курортных путевок.</t>
  </si>
  <si>
    <t>3. Увеличить колличество новостроек МБДОУ, для обеспечения большего количества детей услугой дошкольного воспитания.</t>
  </si>
  <si>
    <r>
      <rPr>
        <b/>
        <sz val="13"/>
        <color theme="1"/>
        <rFont val="Times New Roman"/>
        <family val="1"/>
        <charset val="204"/>
      </rPr>
      <t>Решили:</t>
    </r>
    <r>
      <rPr>
        <sz val="13"/>
        <color theme="1"/>
        <rFont val="Times New Roman"/>
        <family val="1"/>
        <charset val="204"/>
      </rPr>
      <t xml:space="preserve">
1. Рассмотреть возможности муниципалитета о сохранении родительской оплаты за содержание ребенка в МБДОУ на уровне данного периода, с целью предупреждения оттока детей с детского сада.
</t>
    </r>
  </si>
  <si>
    <t>2. Продолжить методику учета зданий требующих капитального ремонта, способствующюю активному составлению дефектных ведомостей (актов) на здания которым более 40 лет. Последний ремонт проведен более 10 лет назад.</t>
  </si>
  <si>
    <t>2. Работать над повышением качества человеческого капитала и уровнем жизни населения города Сургута.</t>
  </si>
  <si>
    <t>3. Увеличивать финансирование на капитальные ремонты МБДОУ и строительство новых школ.</t>
  </si>
  <si>
    <r>
      <rPr>
        <b/>
        <sz val="13"/>
        <color theme="1"/>
        <rFont val="Times New Roman"/>
        <family val="1"/>
        <charset val="204"/>
      </rPr>
      <t>Обратить внимание:</t>
    </r>
    <r>
      <rPr>
        <sz val="13"/>
        <color theme="1"/>
        <rFont val="Times New Roman"/>
        <family val="1"/>
        <charset val="204"/>
      </rPr>
      <t xml:space="preserve">
- на возможность выделение бюджетных средств на проведение капитального ремонта образовательных учреждений;
</t>
    </r>
  </si>
  <si>
    <t xml:space="preserve"> износ автомобильных дорог, требующих полной замены покрытия проезжей части и выполнения капитального ремонта.  </t>
  </si>
  <si>
    <t>2. Обратить внимание на обеспечение безопасности жителей и гостей города при проезде в маршрутных такси, ужесточить контроль за нелегальными такси.</t>
  </si>
  <si>
    <t xml:space="preserve">Решили внести предложения:
1. Обустроить ряд социальных объектов в микрорайоне 27, в частности здание клинико-диагностической лаборатории (пр. Комсомольский, 36/1) оборудовав специальными пандусами для граждан с ограниченными возможностями.
</t>
  </si>
  <si>
    <t xml:space="preserve">3. Взять под контроль надзорных органов работу ежегодных нелегальных летних кафе. </t>
  </si>
  <si>
    <t>11. А еще нужно закрепить за всеми организациями территории, чтобы их содержали в чистоте. Посмотрите что делается на Черном Мысу, Мелик-Карамова...Вдоль дорог мусорка, свалка…</t>
  </si>
  <si>
    <t>10. Водители маршруток. В основном - нерусские. Маршрутки грязные, вонючие. ВОдители часто полусонные, полупьяные. Тоже усилить контроль и ужесточить допуск на такую работу. Ведь люди как никак.</t>
  </si>
  <si>
    <t xml:space="preserve">9. Собаки. Опять же механизм штрафов не выработан. Кто и как может штрафовать. Прописывайте тогда животных как людей и берите с нихплатуза все.
</t>
  </si>
  <si>
    <t xml:space="preserve">8. Парковки. Предлагаю новые дома сразу строить с паркингами. По разумным ценам! А во дворах...Сердце кровью обливается, когда мамочки с колясками пробираются по лужам и грязи, а Лексусы, Мазды и пр.стоят на пешеходных тротуарах или газонах.
ПРЕДЛАГАЮ организовать службу быстрого реагирования из ГИБДД. Чобы каждый пешеход, если видит такое безобразие, мог просто позвонить по заветному номеру, который будет красоваться на каждом подъезде,и сообщил об этом. Ну а группа экстренного реагирования могла тут же выехать и выписать штраф вот такому нерадивому водителю.
</t>
  </si>
  <si>
    <t>7. Придомовые территории. Считаю, что управляющие компании должны пересмотреть места  установки контейнеров для мусора. На мою просьбу перенсти такое место, т.к. из окна я смотрю на мусор, ответ был очень радостный - другого места нет! Как же так? Нет? Значит, надо его организовать!. Почему я или кто-то другой должен смотреть на горы мусора, на лазающих там бомжей, летом собак...Летом еще и запах... Если конкретно, то мой дом ул.30 лет Победы 1.</t>
  </si>
  <si>
    <t xml:space="preserve">6. Наделить полицейских большими полномочиями. Разработать механизм штрафов за беспорядки в общественных местах. Участковые. В чем их миссия? Почему они не обходят хоть иногда владения, не знакомятся с жителями?
</t>
  </si>
  <si>
    <t xml:space="preserve">4. Дороги. Много сказано. Куча денег в "никуда". Предлагаю конкретно назначить ответственного за КАЧЕСТВО, И с него спрашивать. Тогда и не надо будет ежегодно латать одни и те же дыры. 
И еще. Предложение. С подрядчиками заключать договора таким образом, что часть оплаты сразу за работу, а вторую часть по истечении какого-то гарантийного срока(например, 2-3 года), по результату как покажет себя дорога. Даже с учетом инфляции. Может тогда качество будет на более-менее долдном уровне. 
И еще...Пешеходные переходы надо "приподнять", чтобы во время дождей, была возможность людям переходить, а не переплывать...
</t>
  </si>
  <si>
    <t>3.  Образование. Должна быть только первая смена - раз. Надо, чтобы удетей было тоже 2 выходных. Ну не успевают они совсем отдохнуть. В субботу учатся, а в воскресение уже уроки на понедельник. Для гимназий и лицеев - напряженно очень. Думаю и в школах не намного лучше.</t>
  </si>
  <si>
    <r>
      <rPr>
        <b/>
        <sz val="13"/>
        <color theme="1"/>
        <rFont val="Times New Roman"/>
        <family val="1"/>
        <charset val="204"/>
      </rPr>
      <t>Внесла предложения:</t>
    </r>
    <r>
      <rPr>
        <sz val="13"/>
        <color theme="1"/>
        <rFont val="Times New Roman"/>
        <family val="1"/>
        <charset val="204"/>
      </rPr>
      <t xml:space="preserve">
1. Поддержать запрет на продажу жилья в новостройках третьими лицами. Напрямую только - застройщик-покупатель.
</t>
    </r>
  </si>
  <si>
    <t xml:space="preserve">2. Запретить въезд в город без пошлины. Что-то типа шенгена ввести. И уж не знаю как, но поставить на место кавказцев. Не гоже жить в России и чувствовать себя гостем. Хозяевами чувствуют себя почему-то именно люди с Кавказа. И ведут себя соответственно.
</t>
  </si>
  <si>
    <t xml:space="preserve">3. Парковка автомобилей во дворах и возле общественных мест;
</t>
  </si>
  <si>
    <r>
      <rPr>
        <b/>
        <sz val="13"/>
        <color theme="1"/>
        <rFont val="Times New Roman"/>
        <family val="1"/>
        <charset val="204"/>
      </rPr>
      <t xml:space="preserve">Решили направить следующие предложения и замечания:
</t>
    </r>
    <r>
      <rPr>
        <sz val="13"/>
        <color theme="1"/>
        <rFont val="Times New Roman"/>
        <family val="1"/>
        <charset val="204"/>
      </rPr>
      <t xml:space="preserve">1. Пробки на дорогах. Что было предпринято для уменьшения автомобильных пробок на доргах, особенно в рабочие дни в часы "пик", в выходные дни, а так же в летнее время на аэропортовской дороге по направлению к дачам;
</t>
    </r>
  </si>
  <si>
    <t>2. Плохое качество дорог. Почему они не ремонтируются на 100 %?;</t>
  </si>
  <si>
    <t>5. Оснастить площадки для отдыха горожан (включая спортивные площадки) видеокамерами с выводом изображения на пульты УВД или вневедомственной охраны для оперативного реагирования представителей правопорядка на пративоправные действия (в т.ч. распитие на площадках алеогольных напитков).</t>
  </si>
  <si>
    <t>4. В связи с нехваткой педагогических кадров в образовательных учреждениях усилить механизмы "целевого" обучения и направлений на обучение с обязательным трудоустройством выпусников "целевого" набора в образовательные учреждения, выдавшие им направления на обучение.</t>
  </si>
  <si>
    <t>3. Создать в городе "маневренный" жилой фонд или предусмотреть иные формы обеспечения жильем специалистов, в которых нуждается Сургут (в т.ч. для врачей "узких" специальностей).</t>
  </si>
  <si>
    <t>2. Обязать строительные и подрядные организации, осуществляющие ремонт (инженерные сети, вскрышные работы и т.п.), своевременно приводить территории в первоначальный вид, отвечающий установленным требованиям и нормам безопасной жизнедеятельности.</t>
  </si>
  <si>
    <t>Ведущий специалист Управления по связям с общественностью ОАО "Тюменьэнерго):
1. В Сургуте остается актуальной проблема благоустройства как придомовых территорий, так и общего пользования (включая откосы дорог уличной сети), поэтому необходимо усилить контроль за организациями, осуществляющими уборку данных территорий.</t>
  </si>
  <si>
    <r>
      <t xml:space="preserve">Председатель Совета молодежи ОАО "Тюменьэнерго" озвучил </t>
    </r>
    <r>
      <rPr>
        <b/>
        <sz val="13"/>
        <color theme="1"/>
        <rFont val="Times New Roman"/>
        <family val="1"/>
        <charset val="204"/>
      </rPr>
      <t>предложения</t>
    </r>
    <r>
      <rPr>
        <sz val="13"/>
        <color theme="1"/>
        <rFont val="Times New Roman"/>
        <family val="1"/>
        <charset val="204"/>
      </rPr>
      <t xml:space="preserve"> молодежного объединения компании:Решили внести предложения:
1. Интеграция наиболее значимых мероприятий молодежных объединений градообразующих предприятий в городские молодежные программы.
</t>
    </r>
  </si>
  <si>
    <t>2. Организация мероприятий (культурные, спортивные, детские, конкурсы рисунков для детей и т.д.), направленных на единение жителей дома/двора/микрорайона (чтобы каждый знал своего соседа).</t>
  </si>
  <si>
    <r>
      <rPr>
        <b/>
        <sz val="13"/>
        <color theme="1"/>
        <rFont val="Times New Roman"/>
        <family val="1"/>
        <charset val="204"/>
      </rPr>
      <t>Предложения:</t>
    </r>
    <r>
      <rPr>
        <sz val="13"/>
        <color theme="1"/>
        <rFont val="Times New Roman"/>
        <family val="1"/>
        <charset val="204"/>
      </rPr>
      <t xml:space="preserve">
1. Включить в отчет, раздел «Общественная безопасность» или «Безопасность в городской среде», где отразить материалы о проделанной работе и предложения по профилактике правонарушений и преступности, предотвращению конфликтов на социальной или межнациональной почве.
</t>
    </r>
  </si>
  <si>
    <t xml:space="preserve">2.Продолжить работу по развитию системы открытости, доступности органов власти, а также необходим мониторинг гласности, открытости учреждений в городе. </t>
  </si>
  <si>
    <t>2. Об  увеличении  финансирования для ремонта дорог в городе  с целью плановых показателей.</t>
  </si>
  <si>
    <t xml:space="preserve"> 5. Организовать в западном районе города опорный пункт полиции;
</t>
  </si>
  <si>
    <t xml:space="preserve"> 4. Ужесточить паспортный режим, т.к. процветает преступность и наркомания;</t>
  </si>
  <si>
    <t xml:space="preserve"> 3. Усилить контроль ГИБДД по парковке автомобилей во дворах и вдоль улиц;</t>
  </si>
  <si>
    <r>
      <rPr>
        <b/>
        <sz val="13"/>
        <color theme="1"/>
        <rFont val="Times New Roman"/>
        <family val="1"/>
        <charset val="204"/>
      </rPr>
      <t>Предложения:</t>
    </r>
    <r>
      <rPr>
        <sz val="13"/>
        <color theme="1"/>
        <rFont val="Times New Roman"/>
        <family val="1"/>
        <charset val="204"/>
      </rPr>
      <t xml:space="preserve">
 1. Необходимо обратить внимание на ограждение школы № 29, заменить бетонные плиты и придать школе эстетический вид; 
</t>
    </r>
  </si>
  <si>
    <t xml:space="preserve"> 2. Произвести ремонт прилегающей территории детского сада № 22 «Сказка» (ул. Мечникова);
</t>
  </si>
  <si>
    <t xml:space="preserve">3. Продолжать работу по повышению в правовой грамотности населения, в частности, организации правовых бесплатных консультаций на уровне ТОСов. </t>
  </si>
  <si>
    <r>
      <rPr>
        <b/>
        <sz val="13"/>
        <color theme="1"/>
        <rFont val="Times New Roman"/>
        <family val="1"/>
        <charset val="204"/>
      </rPr>
      <t xml:space="preserve">Предложил: </t>
    </r>
    <r>
      <rPr>
        <sz val="13"/>
        <color theme="1"/>
        <rFont val="Times New Roman"/>
        <family val="1"/>
        <charset val="204"/>
      </rPr>
      <t xml:space="preserve">
 1. Проводить и в дальнейшем отображать в отчете планирование взаимодействия с правоохранительными органами  города Сургута, формирование единой правовой политики;
</t>
    </r>
  </si>
  <si>
    <t>2. Взаимодействие с правоохранительными  органами Администрации города по вопросам обеспечения и профилактической работы, криминогенной обстановке на территории города.</t>
  </si>
  <si>
    <r>
      <rPr>
        <b/>
        <sz val="13"/>
        <color theme="1"/>
        <rFont val="Times New Roman"/>
        <family val="1"/>
        <charset val="204"/>
      </rPr>
      <t>Внесли предложения и рекомендации:</t>
    </r>
    <r>
      <rPr>
        <sz val="13"/>
        <color theme="1"/>
        <rFont val="Times New Roman"/>
        <family val="1"/>
        <charset val="204"/>
      </rPr>
      <t xml:space="preserve">
1. Более широко распространять в обществе информацию о телефонах экстренных служб, так как не только дети, но и многие взрослые не знают их.
</t>
    </r>
  </si>
  <si>
    <t xml:space="preserve">2.Усилить контроль за мигрантами. Более тщательная проверка всех приезжающих в город наземным и воздушным транспортом.
</t>
  </si>
  <si>
    <t>3. Оборудовать остановочный комплекс на остановке "Старый Сургут". Очень там продувает со всех сторон, а зимой просто хочется плакать.</t>
  </si>
  <si>
    <r>
      <rPr>
        <b/>
        <sz val="13"/>
        <color theme="1"/>
        <rFont val="Times New Roman"/>
        <family val="1"/>
        <charset val="204"/>
      </rPr>
      <t>Просят оказать помощь в решении следующих вопросов:</t>
    </r>
    <r>
      <rPr>
        <sz val="13"/>
        <color theme="1"/>
        <rFont val="Times New Roman"/>
        <family val="1"/>
        <charset val="204"/>
      </rPr>
      <t xml:space="preserve">
1. По ремонту квартир на 2013 год льготной категории ветеранов. Списки составлены, документы собраны, а управляющие компании все отказались ремонтировать квартиры.
</t>
    </r>
  </si>
  <si>
    <t>2. Предельные сроки строительства дома для городского Совета ветеранов.</t>
  </si>
  <si>
    <t>Представитель жителей 25 мкрн. (Харитонова Л.В.)</t>
  </si>
  <si>
    <t>"В первую очередь нужно сказать спасибо Главе города Сургута за то, что именно благодаря Дмитрию Валерьевичу достигнут высокий уровень благосостояния, жить в городе комфортно. Не зря Глава нашего города занял второе место по рейтингу российских городов!"</t>
  </si>
  <si>
    <t>Оценка деятельности Главы города, Администрации города (представители совета ТОС № 28, жители микр. 32,33,34)</t>
  </si>
  <si>
    <t>Принять работу Главы города и администрации с оценкой удовлетворительно.</t>
  </si>
  <si>
    <t xml:space="preserve"> "Мы ничего не услышали о выполнении социальной политики для жителей города, как выполнялось постановление губернатора по сносу ветхого жилья и балков в 2012 году и не озвучивалось в средствах СМИ и это не отражено в отчете Главы города и Администрации города"</t>
  </si>
  <si>
    <t xml:space="preserve">1."Я по социальному вопросу, хотела бы услышать, когда в городе появятся новые остановки в замен снесенных.
</t>
  </si>
  <si>
    <t>Представитель совета ТОС № 10 ( Ниязова Р.М.)</t>
  </si>
  <si>
    <t>"Как выполняются наказы жителей города Главой города и Администрацией города."</t>
  </si>
  <si>
    <t>Представитель совета ТОС 25 (Бутыгина Л.И.)</t>
  </si>
  <si>
    <t>Отметила улучшение качества обслуживания в поликлинике и учреждениях здравоохранения в городе. Строительство противотуберкулезного диспансера. Обновление медицинской аппаратуры.</t>
  </si>
  <si>
    <t>Представитель совета ТОС 25 (Мельничук Л.М.)</t>
  </si>
  <si>
    <t>Отметила улучшение работу школы № 27 после реорганизации. Проведение мероприятий как для учеников, так и жителей микрорайона.</t>
  </si>
  <si>
    <t>Представитель совета ТОС № 25 (Перминова Н.И.)</t>
  </si>
  <si>
    <t>Отметила благоустройство в городе и во дворах. В тоже время нужно активнее решать проблему с детскими садами.</t>
  </si>
  <si>
    <t>Представитель совета ТОС № 25 (Дубровская )</t>
  </si>
  <si>
    <t xml:space="preserve">Отметила строительство детских и спортивных площадок. </t>
  </si>
  <si>
    <t>Оценка деятельности Главы города, Администрации города (представитель ТОС № 25, члены совета ветеранов, члены рев. комиссии, старшие по дому)</t>
  </si>
  <si>
    <t>Признать работу Главы города и администрации на удовлетворительно.</t>
  </si>
  <si>
    <t>Оценка деятельности Главы города, Администрации города  (жители п. Кедровый-2 д.13а)</t>
  </si>
  <si>
    <t xml:space="preserve">Поставить оценку "хорошо" Главе города за результаты деятельности 2012 год. Оценку "удовлетворительно" - администрации города за 2012 год. </t>
  </si>
  <si>
    <t>Оценка деятельности Главы города, Администрации города (представители совета ТОС № 18 "Старый Сургут")</t>
  </si>
  <si>
    <t xml:space="preserve">В результате обсуждения проекта отчёта Главы города, и администрации города признать результат деятельности Главы города за 2012г.на оценку - хорошо, результат деятельности администрации города за 2012г. на оценку - удовлетворительно. </t>
  </si>
  <si>
    <t>Ник
(Источник СИА-Пресс)</t>
  </si>
  <si>
    <t xml:space="preserve">"А мне наш мэр нравится! Есть конечно претензии, но к мэру они только косвенно относятся, пояснять не буду и так понятно:
- парковочные места;
- строительство домов-муравейников со студиями 27кв.м. рассадников приезжих гетто;
- плачевное состояние дорог;
- бараки в центре города у Газпрома и Тюменьэнерго;
- постройка небольшого ледового дворца (потеря туристов при проведении игр КХЛ);
- отсутствие внятного генерального плана по застройке Сургута;
- отсутствие программы загородного малоэтажного строительства в Сургуте (при средней стоимости квартир в 80 т.р. за кв.м. считаю вполне обосновным наличие такой программы);
- искусственно завышенна стоимость квадратного метра строещегося жилья до 100'000 р за 1 кв. м. при рыночной стоимости в 20'000 руб. за 1 кв.м.;
- отсутствие занятости молодёжи (спасибо хотя бы за зону с турниками на строителе);
- проблемы с детскими садами;
И всё же хотелось чтобы Сургут гремел на всю страну решением этих проблем, а не избиением молодёжи ОМОНОМ и пресечением бандитских разборок.".
</t>
  </si>
  <si>
    <t>Трудовой коллектив МБДОУ № 3 "Эрудит"</t>
  </si>
  <si>
    <t>Ознакомлены с проектами отчетов Главы города о результатах его деятельности и деятельности Администрации города за 2012 год</t>
  </si>
  <si>
    <t>Трудовой коллектив МБДОУ № 6 "Василек"</t>
  </si>
  <si>
    <t>Трудовой коллетив МБДОУ № 8 "Огонек"</t>
  </si>
  <si>
    <r>
      <rPr>
        <b/>
        <sz val="13"/>
        <color theme="1"/>
        <rFont val="Times New Roman"/>
        <family val="1"/>
        <charset val="204"/>
      </rPr>
      <t>Постановили,</t>
    </r>
    <r>
      <rPr>
        <sz val="13"/>
        <color theme="1"/>
        <rFont val="Times New Roman"/>
        <family val="1"/>
        <charset val="204"/>
      </rPr>
      <t xml:space="preserve"> что деятельность Главы города и Администрации города направлена на решение приоритетных и социально значимых задач для города, а именно большое внимание уделяется культурным и духовным потребностян горожан, повышается культурный уровень жителей города, улучшается доступность медицинской помощи, увеличивается количество детских садов,создаются условия для успешной и эффективной самореализации молодежи, в сфере учета и распределения жилья снизилось число горожан, нуждающихся в улучшении жилищных условий, большое внимание уделяется городскому хозяйству и природопользованию, безопасности населения и гражданской обороне.</t>
    </r>
  </si>
  <si>
    <t>Трудовой коллектив МБДОУ № 18 "Мишутка"</t>
  </si>
  <si>
    <r>
      <rPr>
        <b/>
        <sz val="13"/>
        <color theme="1"/>
        <rFont val="Times New Roman"/>
        <family val="1"/>
        <charset val="204"/>
      </rPr>
      <t>Постановили</t>
    </r>
    <r>
      <rPr>
        <sz val="13"/>
        <color theme="1"/>
        <rFont val="Times New Roman"/>
        <family val="1"/>
        <charset val="204"/>
      </rPr>
      <t>: поддержать основные направления в развития образования, которые отображены в перспективном планировании, и выполнять в полной мере все зависящие от педагогов аспекты.</t>
    </r>
  </si>
  <si>
    <t>Трудовой коллектив МБДОУ № 24 "Космос"</t>
  </si>
  <si>
    <r>
      <rPr>
        <b/>
        <sz val="13"/>
        <color theme="1"/>
        <rFont val="Times New Roman"/>
        <family val="1"/>
        <charset val="204"/>
      </rPr>
      <t>Постановили</t>
    </r>
    <r>
      <rPr>
        <sz val="13"/>
        <color theme="1"/>
        <rFont val="Times New Roman"/>
        <family val="1"/>
        <charset val="204"/>
      </rPr>
      <t>: признать результаты деятельности Главы города и Администрации города в 2012 году удовлетворительными.</t>
    </r>
  </si>
  <si>
    <t>Трудовой коллектив МБДОУ № 65 "Фестивальный"</t>
  </si>
  <si>
    <r>
      <rPr>
        <b/>
        <sz val="13"/>
        <color theme="1"/>
        <rFont val="Times New Roman"/>
        <family val="1"/>
        <charset val="204"/>
      </rPr>
      <t>Решили</t>
    </r>
    <r>
      <rPr>
        <sz val="13"/>
        <color theme="1"/>
        <rFont val="Times New Roman"/>
        <family val="1"/>
        <charset val="204"/>
      </rPr>
      <t xml:space="preserve">: считать результаты деятельности Главы города и деятельность Администрации города удовлетворительными , направлеными на решение вопросов, связанных с удовлетворением потребностей населения, экономическим и социальным развитием городского округа город Сургут. </t>
    </r>
  </si>
  <si>
    <t>Трудовой коллективМБДОУ № 75 "Лебедушка"</t>
  </si>
  <si>
    <r>
      <rPr>
        <b/>
        <sz val="13"/>
        <color theme="1"/>
        <rFont val="Times New Roman"/>
        <family val="1"/>
        <charset val="204"/>
      </rPr>
      <t>Решили</t>
    </r>
    <r>
      <rPr>
        <sz val="13"/>
        <color theme="1"/>
        <rFont val="Times New Roman"/>
        <family val="1"/>
        <charset val="204"/>
      </rPr>
      <t>: одобрить проекты отчетов Главы города о результатах его деятельности и деятельности Администрации города за 2012 год.</t>
    </r>
  </si>
  <si>
    <t>Трудовой коллективМБДОУ № 83 "Утинное гнездышко"</t>
  </si>
  <si>
    <r>
      <rPr>
        <b/>
        <sz val="13"/>
        <color theme="1"/>
        <rFont val="Times New Roman"/>
        <family val="1"/>
        <charset val="204"/>
      </rPr>
      <t>Решили</t>
    </r>
    <r>
      <rPr>
        <sz val="13"/>
        <color theme="1"/>
        <rFont val="Times New Roman"/>
        <family val="1"/>
        <charset val="204"/>
      </rPr>
      <t>: одобрить проекты отчетов Главы города о результатах его  деятельности и деятельности Администрации города за  2012 год в целом</t>
    </r>
  </si>
  <si>
    <t>Трудовой коллектив МБОУ ООШ № 35</t>
  </si>
  <si>
    <r>
      <rPr>
        <b/>
        <sz val="13"/>
        <color theme="1"/>
        <rFont val="Times New Roman"/>
        <family val="1"/>
        <charset val="204"/>
      </rPr>
      <t>Решили</t>
    </r>
    <r>
      <rPr>
        <sz val="13"/>
        <color theme="1"/>
        <rFont val="Times New Roman"/>
        <family val="1"/>
        <charset val="204"/>
      </rPr>
      <t>:
Принять информацию к сведению и одобрить.</t>
    </r>
  </si>
  <si>
    <t>Решили: Признать проекты отчетов Главы города о результатах его деятельности и деятельности Администрации города за 2012 год удовлетворительными.</t>
  </si>
  <si>
    <t>Трудовой коллектив МБОУ СОШ № 24</t>
  </si>
  <si>
    <r>
      <rPr>
        <b/>
        <sz val="13"/>
        <color theme="1"/>
        <rFont val="Times New Roman"/>
        <family val="1"/>
        <charset val="204"/>
      </rPr>
      <t>Решили:</t>
    </r>
    <r>
      <rPr>
        <sz val="13"/>
        <color theme="1"/>
        <rFont val="Times New Roman"/>
        <family val="1"/>
        <charset val="204"/>
      </rPr>
      <t xml:space="preserve">
Принять к сведению информацию о результатах деятельности Главы города и Администрации города за 2012 год.</t>
    </r>
  </si>
  <si>
    <t>Трудовой коллектив МБОУ СОШ № 29</t>
  </si>
  <si>
    <r>
      <rPr>
        <b/>
        <sz val="13"/>
        <color theme="1"/>
        <rFont val="Times New Roman"/>
        <family val="1"/>
        <charset val="204"/>
      </rPr>
      <t>Решили:</t>
    </r>
    <r>
      <rPr>
        <sz val="13"/>
        <color theme="1"/>
        <rFont val="Times New Roman"/>
        <family val="1"/>
        <charset val="204"/>
      </rPr>
      <t xml:space="preserve">
Признать проекты отчетов Главы города о результатах его деятельности и деятельности Администрации города за 2012 год удовлетворительными.</t>
    </r>
  </si>
  <si>
    <t>Трудовой коллектив МБОУ СОШ № 32</t>
  </si>
  <si>
    <r>
      <rPr>
        <b/>
        <sz val="13"/>
        <color theme="1"/>
        <rFont val="Times New Roman"/>
        <family val="1"/>
        <charset val="204"/>
      </rPr>
      <t>Решили:</t>
    </r>
    <r>
      <rPr>
        <sz val="13"/>
        <color theme="1"/>
        <rFont val="Times New Roman"/>
        <family val="1"/>
        <charset val="204"/>
      </rPr>
      <t xml:space="preserve">
Принять проекты отчетов Главы города о результатах его деятельности и деятельности Администрации города за 2012 год к сведению.</t>
    </r>
  </si>
  <si>
    <t xml:space="preserve">
</t>
  </si>
  <si>
    <t>Решили:
1. Принять к сведению и в целом одобрить проекты отчетов Главы города о результатах его деятельности и деятельности Админичстрации города за 2012 год.</t>
  </si>
  <si>
    <t xml:space="preserve">Трудовой коллектив МБОУ гимназия № 2 </t>
  </si>
  <si>
    <r>
      <rPr>
        <b/>
        <sz val="13"/>
        <color theme="1"/>
        <rFont val="Times New Roman"/>
        <family val="1"/>
        <charset val="204"/>
      </rPr>
      <t>Решили</t>
    </r>
    <r>
      <rPr>
        <sz val="13"/>
        <color theme="1"/>
        <rFont val="Times New Roman"/>
        <family val="1"/>
        <charset val="204"/>
      </rPr>
      <t>: 
Одобрить отчеты Главы города о результатах его деятельности и деятельности Администрации города за 2012 год</t>
    </r>
  </si>
  <si>
    <t>Трудовой коллектив МБДОУ № 7 "Буровичок"</t>
  </si>
  <si>
    <t>Трудовой коллектив МБДОУ № 9 "Метелица"</t>
  </si>
  <si>
    <t>С данными проектами сотрудники ознакомлены.</t>
  </si>
  <si>
    <t>Трудовой коллектив МБДОУ № 14 "Брусничка"</t>
  </si>
  <si>
    <t>Сотрудники МБДОУ с проектами ознакомлены</t>
  </si>
  <si>
    <t>Трудовой коллектив МБДОУ № 15 "Серебрянное копытцо"</t>
  </si>
  <si>
    <r>
      <rPr>
        <b/>
        <sz val="13"/>
        <color theme="1"/>
        <rFont val="Times New Roman"/>
        <family val="1"/>
        <charset val="204"/>
      </rPr>
      <t>Решили:</t>
    </r>
    <r>
      <rPr>
        <sz val="13"/>
        <color theme="1"/>
        <rFont val="Times New Roman"/>
        <family val="1"/>
        <charset val="204"/>
      </rPr>
      <t xml:space="preserve">
Принять проект отчета главы города о результатах его деятельности и деятельности Администрации города за 2012 год к сведению.</t>
    </r>
  </si>
  <si>
    <t>Трудовой коллектив МБДОУ № 17 "Белочка"</t>
  </si>
  <si>
    <t>Трудовой коллектив МБДОУ № 19 "Ручеек"</t>
  </si>
  <si>
    <t>Трудовой коллектив МБДОУ № 22 "Сказка"</t>
  </si>
  <si>
    <t>Трудовой коллектив МБДОУ № 32 "Аист"</t>
  </si>
  <si>
    <t>Трудовой коллектив МБДОУ № 39 "Белоснежка"</t>
  </si>
  <si>
    <t>Трудовой коллектив МБДОУ № 40 "Снегурочка"</t>
  </si>
  <si>
    <t>Трудовой коллектив МБДОУ № 41 "Рябинушка"</t>
  </si>
  <si>
    <r>
      <rPr>
        <b/>
        <sz val="13"/>
        <color theme="1"/>
        <rFont val="Times New Roman"/>
        <family val="1"/>
        <charset val="204"/>
      </rPr>
      <t>Решили:</t>
    </r>
    <r>
      <rPr>
        <sz val="13"/>
        <color theme="1"/>
        <rFont val="Times New Roman"/>
        <family val="1"/>
        <charset val="204"/>
      </rPr>
      <t xml:space="preserve">
Одобрить проекты отчетов Главы города о результатах его деятельности и деятельности Администрации города за 2012 год </t>
    </r>
  </si>
  <si>
    <t>Трудовой коллектив МБДОУ № 47 "Бусельки"</t>
  </si>
  <si>
    <t>Трудовой коллектив МБДОУ № 50 "Солнышко"</t>
  </si>
  <si>
    <r>
      <rPr>
        <b/>
        <sz val="13"/>
        <color theme="1"/>
        <rFont val="Times New Roman"/>
        <family val="1"/>
        <charset val="204"/>
      </rPr>
      <t>Решили:</t>
    </r>
    <r>
      <rPr>
        <sz val="13"/>
        <color theme="1"/>
        <rFont val="Times New Roman"/>
        <family val="1"/>
        <charset val="204"/>
      </rPr>
      <t xml:space="preserve">
Признать проекты отчетов Главы города о результатах его деятельности и деятельности Администрации города за 2012 год удовлетворительными. Принять информацию к сведению.</t>
    </r>
  </si>
  <si>
    <t>Трудовой коллектив МБДОУ № 70 "Голубок"</t>
  </si>
  <si>
    <t>Трудовой коллектив МБДОУ № 71 "Дельфин"</t>
  </si>
  <si>
    <t>Трудовой коллектив МБДОУ № 74 "Филипок"</t>
  </si>
  <si>
    <t>Трудовой коллектив МБДОУ № 77 "Бусинка"</t>
  </si>
  <si>
    <t>Трудовой коллектив МБДОУ № 78 "Ивушка"</t>
  </si>
  <si>
    <t>Трудовой коллектив МБДОУ № 90 "Незабудка"</t>
  </si>
  <si>
    <t>Признать проекты отчетов Главы города о результатах его деятельности и деятельности Администрации города за 2012 год удовлетворительными.</t>
  </si>
  <si>
    <t>Трудовой коллектив МБОУ лицей им. Генерала-майора Хисматулина В.И.</t>
  </si>
  <si>
    <r>
      <rPr>
        <b/>
        <sz val="13"/>
        <color theme="1"/>
        <rFont val="Times New Roman"/>
        <family val="1"/>
        <charset val="204"/>
      </rPr>
      <t>Решили:</t>
    </r>
    <r>
      <rPr>
        <sz val="13"/>
        <color theme="1"/>
        <rFont val="Times New Roman"/>
        <family val="1"/>
        <charset val="204"/>
      </rPr>
      <t xml:space="preserve">
Одобрить проекты отчетов Главы города о результатах его деятельности и деятельности Администрации города за 2012 год.</t>
    </r>
  </si>
  <si>
    <t>Трудовой коллектив МБОУ-НОШ № 30</t>
  </si>
  <si>
    <t>Трудовой коллектив МБДОУ н/с д/с № 42</t>
  </si>
  <si>
    <t xml:space="preserve">Решили:
 1. Одобрить деятельность Главы города и деятельность Администрации города.
</t>
  </si>
  <si>
    <t>2. Разработать программу привлечения учителей начальных классов путем частичной оплаты аренды съёмного жилья или предоставления общежития.</t>
  </si>
  <si>
    <t xml:space="preserve">Трудовой коллектив МБОУ СОШ № 6 </t>
  </si>
  <si>
    <t xml:space="preserve">Трудовой коллектив МБОУ СОШ № 12 </t>
  </si>
  <si>
    <t xml:space="preserve">Трудовой коллектив МБОУ СОШ № 13 </t>
  </si>
  <si>
    <r>
      <rPr>
        <b/>
        <sz val="13"/>
        <color theme="1"/>
        <rFont val="Times New Roman"/>
        <family val="1"/>
        <charset val="204"/>
      </rPr>
      <t>Решили:</t>
    </r>
    <r>
      <rPr>
        <sz val="13"/>
        <color theme="1"/>
        <rFont val="Times New Roman"/>
        <family val="1"/>
        <charset val="204"/>
      </rPr>
      <t xml:space="preserve">
Принять к сведению и информация, изложенную в  проекте отчета главы города о результатах его деятельности и деятельности Администрации города за 2012 год.</t>
    </r>
  </si>
  <si>
    <t xml:space="preserve">Трудовой коллектив МБОУ СОШ № 18 </t>
  </si>
  <si>
    <r>
      <rPr>
        <b/>
        <sz val="13"/>
        <color theme="1"/>
        <rFont val="Times New Roman"/>
        <family val="1"/>
        <charset val="204"/>
      </rPr>
      <t>Решили:</t>
    </r>
    <r>
      <rPr>
        <sz val="13"/>
        <color theme="1"/>
        <rFont val="Times New Roman"/>
        <family val="1"/>
        <charset val="204"/>
      </rPr>
      <t xml:space="preserve">
Принять информацию к сведению и руководству. Данную информацию использовать при  планировании работы трудового коллектива, профсоюзной организации.
</t>
    </r>
  </si>
  <si>
    <t xml:space="preserve">Трудовой коллектив МБОУ СОШ № 19 </t>
  </si>
  <si>
    <r>
      <rPr>
        <b/>
        <sz val="13"/>
        <color theme="1"/>
        <rFont val="Times New Roman"/>
        <family val="1"/>
        <charset val="204"/>
      </rPr>
      <t>Решили:</t>
    </r>
    <r>
      <rPr>
        <sz val="13"/>
        <color theme="1"/>
        <rFont val="Times New Roman"/>
        <family val="1"/>
        <charset val="204"/>
      </rPr>
      <t xml:space="preserve">
Одобрить проекты отчетов Главы города о результатах его деятельности и деятельности Администрации города за 2012 год, результаты считать удовлетворительными.</t>
    </r>
  </si>
  <si>
    <t>Трудовой коллектив МБОУ СОШ № 22</t>
  </si>
  <si>
    <r>
      <rPr>
        <b/>
        <sz val="13"/>
        <color theme="1"/>
        <rFont val="Times New Roman"/>
        <family val="1"/>
        <charset val="204"/>
      </rPr>
      <t>Решили:</t>
    </r>
    <r>
      <rPr>
        <sz val="13"/>
        <color theme="1"/>
        <rFont val="Times New Roman"/>
        <family val="1"/>
        <charset val="204"/>
      </rPr>
      <t xml:space="preserve">
 Одобрить проекты отчетов  Главы города Сургута о результатах его деятельности и деятельности Администрации города Сургута за 2012 год.                                           </t>
    </r>
  </si>
  <si>
    <t>Трудовой коллектив МБОУ СОШ № 26</t>
  </si>
  <si>
    <t>Трудовой коллектив МБОУ СОШ № 28</t>
  </si>
  <si>
    <r>
      <rPr>
        <b/>
        <sz val="13"/>
        <color theme="1"/>
        <rFont val="Times New Roman"/>
        <family val="1"/>
        <charset val="204"/>
      </rPr>
      <t xml:space="preserve">Постановили: </t>
    </r>
    <r>
      <rPr>
        <sz val="13"/>
        <color theme="1"/>
        <rFont val="Times New Roman"/>
        <family val="1"/>
        <charset val="204"/>
      </rPr>
      <t>проекты отчетов Главы города о результатах его деятельности и деятельности Администрации города за 2011, 2012 годы принять к сведению</t>
    </r>
  </si>
  <si>
    <t>Трудовой коллектив МБОУ ДОД ЦДНТТ "Информатика+"</t>
  </si>
  <si>
    <r>
      <rPr>
        <b/>
        <sz val="13"/>
        <color theme="1"/>
        <rFont val="Times New Roman"/>
        <family val="1"/>
        <charset val="204"/>
      </rPr>
      <t>Решили</t>
    </r>
    <r>
      <rPr>
        <sz val="13"/>
        <color theme="1"/>
        <rFont val="Times New Roman"/>
        <family val="1"/>
        <charset val="204"/>
      </rPr>
      <t xml:space="preserve">: принять к сведению и для соответствующего использования в работе информацию о результатах деятельности Администрации и Главы города за 2012 год </t>
    </r>
  </si>
  <si>
    <t>Трудовой коллектив МБУЗ "КГП № 1"</t>
  </si>
  <si>
    <t>Трудовой коллектив МБУЗ "КГП № 2"</t>
  </si>
  <si>
    <r>
      <rPr>
        <b/>
        <sz val="13"/>
        <color theme="1"/>
        <rFont val="Times New Roman"/>
        <family val="1"/>
        <charset val="204"/>
      </rPr>
      <t>Решили:</t>
    </r>
    <r>
      <rPr>
        <sz val="13"/>
        <color theme="1"/>
        <rFont val="Times New Roman"/>
        <family val="1"/>
        <charset val="204"/>
      </rPr>
      <t xml:space="preserve">
Признать работу Главы города и Администрации города Сургута удовлетворительной.</t>
    </r>
  </si>
  <si>
    <t>Включить в план развития города строительство муниципального жилья для работников здравоохранения.</t>
  </si>
  <si>
    <r>
      <rPr>
        <b/>
        <sz val="13"/>
        <color theme="1"/>
        <rFont val="Times New Roman"/>
        <family val="1"/>
        <charset val="204"/>
      </rPr>
      <t>Решили:</t>
    </r>
    <r>
      <rPr>
        <sz val="13"/>
        <color theme="1"/>
        <rFont val="Times New Roman"/>
        <family val="1"/>
        <charset val="204"/>
      </rPr>
      <t xml:space="preserve">
Оценить работу Главы города на хорошо;</t>
    </r>
  </si>
  <si>
    <t>Трудовой коллектив МБУЗ "ГП № 4"</t>
  </si>
  <si>
    <r>
      <rPr>
        <b/>
        <sz val="13"/>
        <color theme="1"/>
        <rFont val="Times New Roman"/>
        <family val="1"/>
        <charset val="204"/>
      </rPr>
      <t>Решили:</t>
    </r>
    <r>
      <rPr>
        <sz val="13"/>
        <color theme="1"/>
        <rFont val="Times New Roman"/>
        <family val="1"/>
        <charset val="204"/>
      </rPr>
      <t xml:space="preserve">
Признать работу Главы города удовлетворительной.</t>
    </r>
  </si>
  <si>
    <t>Трудовой коллектив МБУЗ "ГССМП"</t>
  </si>
  <si>
    <r>
      <rPr>
        <b/>
        <sz val="13"/>
        <color theme="1"/>
        <rFont val="Times New Roman"/>
        <family val="1"/>
        <charset val="204"/>
      </rPr>
      <t xml:space="preserve">Решили:
</t>
    </r>
    <r>
      <rPr>
        <sz val="13"/>
        <color theme="1"/>
        <rFont val="Times New Roman"/>
        <family val="1"/>
        <charset val="204"/>
      </rPr>
      <t xml:space="preserve">1.Признать работу Главы города и Администрации города </t>
    </r>
    <r>
      <rPr>
        <b/>
        <sz val="13"/>
        <color theme="1"/>
        <rFont val="Times New Roman"/>
        <family val="1"/>
        <charset val="204"/>
      </rPr>
      <t>Сургута удовлетворительной;</t>
    </r>
    <r>
      <rPr>
        <sz val="13"/>
        <color theme="1"/>
        <rFont val="Times New Roman"/>
        <family val="1"/>
        <charset val="204"/>
      </rPr>
      <t xml:space="preserve">
2. Продолжить работу по привлечению иногородних специалистов (врачей скорой помощи) в рамках Плана мероприятий целевой программы: "Современное здравоохранение Югры на 2012-2014 годы";
3. Включить медицинских сотрудников в льготную категорию для предоставления мест в ДДУ;
4. Включение в программу строительства на ближайшие годы жилья по социальному найму для медицинских работников.</t>
    </r>
  </si>
  <si>
    <t>Трудовой коллектив членов Совета ОНП ОАО "Сургутнефтегаз"</t>
  </si>
  <si>
    <t>С отчетом Главы города и Администрации города Сургута ознакомились.</t>
  </si>
  <si>
    <r>
      <t>Работу Главы города и Администрации города оценивает удовлетворительно.</t>
    </r>
    <r>
      <rPr>
        <b/>
        <sz val="13"/>
        <color theme="1"/>
        <rFont val="Times New Roman"/>
        <family val="1"/>
        <charset val="204"/>
      </rPr>
      <t xml:space="preserve">
Предложил:</t>
    </r>
    <r>
      <rPr>
        <sz val="13"/>
        <color theme="1"/>
        <rFont val="Times New Roman"/>
        <family val="1"/>
        <charset val="204"/>
      </rPr>
      <t xml:space="preserve">
1.  Администрации города поработать в плане своевременного проектирования работ, их очередности проведения.
</t>
    </r>
  </si>
  <si>
    <r>
      <rPr>
        <b/>
        <sz val="13"/>
        <color theme="1"/>
        <rFont val="Times New Roman"/>
        <family val="1"/>
        <charset val="204"/>
      </rPr>
      <t xml:space="preserve">Предложила </t>
    </r>
    <r>
      <rPr>
        <sz val="13"/>
        <color theme="1"/>
        <rFont val="Times New Roman"/>
        <family val="1"/>
        <charset val="204"/>
      </rPr>
      <t xml:space="preserve">  места отдыха  создавать во всех микрорайонах города.
Оценила работу Главы города и Администрации города – положительно. 
</t>
    </r>
  </si>
  <si>
    <r>
      <t xml:space="preserve">Оценила работу Главы города и Администрации города – положительно. </t>
    </r>
    <r>
      <rPr>
        <b/>
        <sz val="13"/>
        <color theme="1"/>
        <rFont val="Times New Roman"/>
        <family val="1"/>
        <charset val="204"/>
      </rPr>
      <t xml:space="preserve">
Предложила:</t>
    </r>
    <r>
      <rPr>
        <sz val="13"/>
        <color theme="1"/>
        <rFont val="Times New Roman"/>
        <family val="1"/>
        <charset val="204"/>
      </rPr>
      <t xml:space="preserve">
1. Не сокращать объем расходов на техническое оснащение, на текущий и капитальный ремонты дошкольных и общеобразовательных учреждений.
</t>
    </r>
  </si>
  <si>
    <r>
      <t>Озвучил следующие</t>
    </r>
    <r>
      <rPr>
        <b/>
        <sz val="13"/>
        <color theme="1"/>
        <rFont val="Times New Roman"/>
        <family val="1"/>
        <charset val="204"/>
      </rPr>
      <t xml:space="preserve"> предложения </t>
    </r>
    <r>
      <rPr>
        <sz val="13"/>
        <color theme="1"/>
        <rFont val="Times New Roman"/>
        <family val="1"/>
        <charset val="204"/>
      </rPr>
      <t xml:space="preserve">по улучшению эффективности работы муниципальной системы здравоохранения:
- увеличить выделение средств из бюджета города на оплату арендуемого жилья для работников.
В целом работе Главы города и Администрации города выражает оценку удовлетворительно.
</t>
    </r>
  </si>
  <si>
    <t>Злобин Владимир Викторович, член Общественного совета при Главе города по проблемам ЖКХ</t>
  </si>
  <si>
    <t>Члены Общественного совета оценивают работу Главы и Администрации города – удовлетворительно.</t>
  </si>
  <si>
    <t>Алиев Александр Арзуманович, мастер спорта международного класса по каратэ, чемпион мира среди студентов</t>
  </si>
  <si>
    <r>
      <rPr>
        <b/>
        <sz val="13"/>
        <color theme="1"/>
        <rFont val="Times New Roman"/>
        <family val="1"/>
        <charset val="204"/>
      </rPr>
      <t>Отметил</t>
    </r>
    <r>
      <rPr>
        <sz val="13"/>
        <color theme="1"/>
        <rFont val="Times New Roman"/>
        <family val="1"/>
        <charset val="204"/>
      </rPr>
      <t xml:space="preserve">, что неприятно видеть людей на наших спортивных площадках, которые выпивают спиртные напитки и курят особенно в присутствии детей.
Оценил деятельность Главы города и деятельность Администрации города положительно. 
</t>
    </r>
  </si>
  <si>
    <t>Яворская Кристина Игоревна, председатель студенческого парламента Сургутского государственного университета</t>
  </si>
  <si>
    <t xml:space="preserve">В целом оценила работу -  положительно. </t>
  </si>
  <si>
    <t xml:space="preserve">Жители микрорайона Железнодорожного и ПИКС оценили деятельность Главы города и деятельности Администрации города за 2012 год положительно.
</t>
  </si>
  <si>
    <t xml:space="preserve">Ассоциация Юристов России выражает положительную оценку отчетам Главы города и Администрации города за 2012 год. 
</t>
  </si>
  <si>
    <t>4. Повысить уровень региональных университетов и расширить спектр специальностей, востребованных на рынке труда.</t>
  </si>
  <si>
    <t xml:space="preserve">3. Рассмотреть вопрос об устранении запахов с отчитных сооружений находящихся на Заячьем острове;
</t>
  </si>
  <si>
    <r>
      <rPr>
        <b/>
        <sz val="13"/>
        <color theme="1"/>
        <rFont val="Times New Roman"/>
        <family val="1"/>
        <charset val="204"/>
      </rPr>
      <t xml:space="preserve">Предложили:
</t>
    </r>
    <r>
      <rPr>
        <sz val="13"/>
        <color theme="1"/>
        <rFont val="Times New Roman"/>
        <family val="1"/>
        <charset val="204"/>
      </rPr>
      <t xml:space="preserve">1. Уделить в 2013 году молодежной политике более важную роль;
</t>
    </r>
  </si>
  <si>
    <t>2.Увеличить количество информационных табло, что бы информация отображалась постоянно или вернуть старые стенды;</t>
  </si>
  <si>
    <t>сколько из вложенных средств в 2011 году в предпринимательство город получил налогов в 2012?</t>
  </si>
  <si>
    <t xml:space="preserve">еще не видно одной знаменательной цифры, "вложить" в предпринимателей - вложили, а какова отдача ?
</t>
  </si>
  <si>
    <t>может и не надо столько денег вкладывать ...".</t>
  </si>
  <si>
    <t>2. Разработать программы по ремонту городских дорог.</t>
  </si>
  <si>
    <t xml:space="preserve">5. Уделять большее внимание  благоустройству придомовых территорий </t>
  </si>
  <si>
    <t>и оборудованию детских площадок.</t>
  </si>
  <si>
    <t xml:space="preserve">4. Обратить внимание на качество работы управляющих компаний (ремонт внутри дворовых дорог,  </t>
  </si>
  <si>
    <t>установка детских площадок,</t>
  </si>
  <si>
    <t>подъездов.)</t>
  </si>
  <si>
    <t xml:space="preserve">Решили внести предложения:
1. Обратить внимание на решение вопросов по строительству социальных объектов и жилья.
</t>
  </si>
  <si>
    <t>2. На решение вопроса по снижению уровня безработицы среди служащих, имеющих высшее образование.</t>
  </si>
  <si>
    <r>
      <rPr>
        <b/>
        <sz val="13"/>
        <color theme="1"/>
        <rFont val="Times New Roman"/>
        <family val="1"/>
        <charset val="204"/>
      </rPr>
      <t>Решили:</t>
    </r>
    <r>
      <rPr>
        <sz val="13"/>
        <color theme="1"/>
        <rFont val="Times New Roman"/>
        <family val="1"/>
        <charset val="204"/>
      </rPr>
      <t xml:space="preserve">
1. Принять к сведению проекты отчетов Главы города о результатах его деятельности и деятельности Администрации города за 2012 год.
</t>
    </r>
  </si>
  <si>
    <t>2. Выразить удовлетворение ростом колличественных и качественных показателей результатов деятельности Главы города и Администрации  города сравнительно с 2011 годом.</t>
  </si>
  <si>
    <r>
      <rPr>
        <b/>
        <sz val="13"/>
        <color theme="1"/>
        <rFont val="Times New Roman"/>
        <family val="1"/>
        <charset val="204"/>
      </rPr>
      <t>Решили внести предложение</t>
    </r>
    <r>
      <rPr>
        <sz val="13"/>
        <color theme="1"/>
        <rFont val="Times New Roman"/>
        <family val="1"/>
        <charset val="204"/>
      </rPr>
      <t xml:space="preserve"> для обсуждения:
1. Строительство образовательных учреждений в городе 
</t>
    </r>
  </si>
  <si>
    <t>и обеспечение их квалифицированными кадрами.</t>
  </si>
  <si>
    <r>
      <rPr>
        <b/>
        <sz val="13"/>
        <color theme="1"/>
        <rFont val="Times New Roman"/>
        <family val="1"/>
        <charset val="204"/>
      </rPr>
      <t>Решили внести предложения:</t>
    </r>
    <r>
      <rPr>
        <sz val="13"/>
        <color theme="1"/>
        <rFont val="Times New Roman"/>
        <family val="1"/>
        <charset val="204"/>
      </rPr>
      <t xml:space="preserve">
1. Продолжать работу по модернизации транспортной 
</t>
    </r>
  </si>
  <si>
    <t>и энергетической   инфраструктуры города Сургута.</t>
  </si>
  <si>
    <t xml:space="preserve">В городе реализуется долгосрочная целевая программа "Энергосбережение   и программы повышения энергетической эффективности в  муниципальном образовании городской округ город Сургут на период 2010 - 2015 годы и на перспективу до  2020  года"  </t>
  </si>
  <si>
    <t xml:space="preserve">4. Систематически проводить проверку дорожных покрытий и вовремя производить ремонт выявленных аварийных участков. </t>
  </si>
  <si>
    <t>Продолжать вести работу по введению в эксплуатацию новых дорожных развязок на территории города.</t>
  </si>
  <si>
    <t>очистки водоемов,</t>
  </si>
  <si>
    <t>обустройство пляжа,</t>
  </si>
  <si>
    <t>ремонт и расширение городских дорог,</t>
  </si>
  <si>
    <t xml:space="preserve">повысить качество и комфортность городской среды за счет значительного увеличения зеленых насаждений организации внутриквартальных скверов,    </t>
  </si>
  <si>
    <t>строительство паркингов и стоянок.</t>
  </si>
  <si>
    <t xml:space="preserve">4. Предусматривается ли строительство и открытие новых дет.садов и школ в новых мкр.? </t>
  </si>
  <si>
    <t>Могут ли надеяться родители школьников на обучение детей в одну смену?</t>
  </si>
  <si>
    <t>В ближайше перспективе обучение в 2 смены сохранится в связи с положительной динамикой численности обучающихся и недостаточным количеством зданий образовательных учреждений.</t>
  </si>
  <si>
    <t xml:space="preserve">Приняли решение о том, что меры, принимаемые департаментом образования в достижении качества предоставляемых услуг в сфере дошкольного и общего образования имеют положительную динамику.
</t>
  </si>
  <si>
    <t>Считать работу Администрации города и Главы города удовлетворительной.</t>
  </si>
  <si>
    <t>городском хозяйстве (качественный ремонт и строительство новых дорог).</t>
  </si>
  <si>
    <t>расширение доступности услуг дополнительного образования,</t>
  </si>
  <si>
    <r>
      <rPr>
        <b/>
        <sz val="13"/>
        <color theme="1"/>
        <rFont val="Times New Roman"/>
        <family val="1"/>
        <charset val="204"/>
      </rPr>
      <t>Решили:</t>
    </r>
    <r>
      <rPr>
        <sz val="13"/>
        <color theme="1"/>
        <rFont val="Times New Roman"/>
        <family val="1"/>
        <charset val="204"/>
      </rPr>
      <t xml:space="preserve">
Обратить внимание на необходимость своевременного, конкретного, действенного решения выявленных проблем в образовании (реорганизация ОУ, нехватка мест в детских садах, жилищная проблема работников образования; оснащение и поставка качественного оборудования;  </t>
    </r>
  </si>
  <si>
    <t xml:space="preserve">строительстве новых школ и дошкольных учреждений); </t>
  </si>
  <si>
    <t xml:space="preserve">на снижение количества рабочих мест, предоставленных для трудовой занятости подростков и молодежи (186, в 2010 году -204).
</t>
  </si>
  <si>
    <t xml:space="preserve">на невысокую обеспеченность населения города спортивными сооружениями (55,5 % - физкультурно-спортивными залами; 17,4 % - бассейнами; 19,8 % - плоскостными сооружениями; 38,3 % - тренерско- преподавательским составом). Низкий охват подростков и молодежи физической культурой и спортом (по итогам 2011 года составил 3900 человек из. 80 тыс. человек молодежи в возрасте от 14 до 30 лет включительно, проживающих в городе);
</t>
  </si>
  <si>
    <t>на невысокую обеспеченность населения города общедоступными библиотеками к нормативу (39 %, клубами - 17,8 %, музеями - 42,4 %, парками культуры и отдыха - 31,8 %, детскими школами искусств - 68,5 %);</t>
  </si>
  <si>
    <r>
      <t xml:space="preserve">
Также</t>
    </r>
    <r>
      <rPr>
        <b/>
        <sz val="13"/>
        <color theme="1"/>
        <rFont val="Times New Roman"/>
        <family val="1"/>
        <charset val="204"/>
      </rPr>
      <t xml:space="preserve"> решили</t>
    </r>
    <r>
      <rPr>
        <sz val="13"/>
        <color theme="1"/>
        <rFont val="Times New Roman"/>
        <family val="1"/>
        <charset val="204"/>
      </rPr>
      <t xml:space="preserve"> обратить внимание на следующее:
на невысокий охват детей дополнительным образованием (доля детей в возрасте 5-18 лет, пользующихся услугой, составила 20,4 % в 2011 году);
</t>
    </r>
  </si>
  <si>
    <r>
      <rPr>
        <b/>
        <sz val="13"/>
        <color theme="1"/>
        <rFont val="Times New Roman"/>
        <family val="1"/>
        <charset val="204"/>
      </rPr>
      <t>Решили:</t>
    </r>
    <r>
      <rPr>
        <sz val="13"/>
        <color theme="1"/>
        <rFont val="Times New Roman"/>
        <family val="1"/>
        <charset val="204"/>
      </rPr>
      <t xml:space="preserve">
1. Признать работу Главы города удовлетворительной.
</t>
    </r>
  </si>
  <si>
    <t>2. Отметить положительное влияние на организацию системы здравоохранения и общественного здоровья:
- дополнительного финансирования для закупки медицинского оборудования;
-социальной поддержки медицинских работников в виде внеочередного выделения мест в дошкольных образовательных учреждениях для их детей;
- выделения финансовых средств на аренду жилья приглашенных иногородних врачей, обеспечивающих доступность медицинской помощи населению.</t>
  </si>
  <si>
    <t>Вопрос находится в компетенции управляющих компаний.</t>
  </si>
  <si>
    <t xml:space="preserve">3. Внесение дополнения в законодательство на местном уровне в части полного запрета курения и распития спиртных напитков в общественных местах. Проработать подробнейший список мест, которые относятся к общественным.
Отчет Главы города и Администрации города оценили на "хорошо". </t>
  </si>
  <si>
    <t>Перечень специальностей учреждений высшего профессионального образования периодически изменяется в соответствии с концепциями развития учреждений.</t>
  </si>
  <si>
    <t>Учесть в следующих отчетах Главы города</t>
  </si>
  <si>
    <t>Отклонить</t>
  </si>
  <si>
    <t>Не относится к полномочиям Администрации города и Главы города</t>
  </si>
  <si>
    <t>Адресный перечень детских площадок многоквартирных домов, для выполнения в 2013 году работ по приобретению и установке игрового оборудования, в рамках имеющихся бюджетных средств, сформирован и утвержден.Установить игровое оборудования на указанной площадке возможно в 2014 году при условии, что собственники помещений дома проведут общее собрание собственников, на котором примут решение об установке и последующем содержании детской площадки, предоставлении управляющей организацией  соответствующей заявки в департамент городского хозяйства и достаточного бюджетного финансирования, предусмотренного  на данный вид работ в 2014 году.</t>
  </si>
  <si>
    <t>В настоящее время часть проезда между домами № 21 и № 25 по проспекту Комсомольскому является бесхозяйной. По информации департамента имущественных и земельных отношений данный участок в пользование никому не предоставлялся. Выполнить благоустройство между домами № 21 и № 25 по проспекту Комсомольскому в 2013 году не представляется возможным, так как бюджетом 2013 года такой вид работ не предусмотрен. Для выполнения благоустройства на данном земельном участке необходимо определить его правовой статус и разработать проект благоустройства территории. После разработки и утверждения проекта работы по благоустройству можно будет включить в проект бюджета на соответствующий год.</t>
  </si>
  <si>
    <t>С начала 2013 года из средств муниципального бюджета оплачивается аренда жилья 59 приглашенным специалистам.
13.03.2013 года состоялось заседание постоянного комитета Думы города по социальной политике, на котором рассмотрен вопрос «Об обеспечении медицинскими кадрами муниципальных бюджетных учреждений здравоохранения и муниципальных образовательных учреждений города Сургута». Для привлечения и закрепления медицинских кадров в лечебных учреждениях города Комитетом принято решение:
1. внести изменения в решение Думы города от 01.12.2011 № 115-V ДГ «О дополнительных мерах социальной поддержки детей сотрудников образовательных и медицинских учреждений»,  в части установления дополнительных мер социальной поддержки детям сотрудников дошкольных образовательных учреждений, начальных школ-детских садов, медицинских учреждений, осуществляющих медицинское обеспечение обучающихся общеобразовательных учреждений и воспитанников дошкольных образовательных учреждений, в виде внеочередного предоставления мест в дошкольных образовательных учреждениях на период работы их родителей в указанных образовательных учреждениях.
2. о выделении дополнительных денежных средств в сумме 3 120 тыс. рублей на оплату аренды жилья 26 приглашенным специалистам.</t>
  </si>
  <si>
    <t>Строительство социальных объектов на территории города осуществляется в рамках долгосрочной целевой программы "Строительство объектов социального и культурного значения в городе Сургуте на период с 2010 по 2015 годы" , а также в рамках целевой программы ХМАО-Югры "Новая школа Югры на 2010-2013 годы и на период до 2015 года" в г. Сургуте предусмотрено строительство 22 объектов образования общей мощностью 7 351 мест (школьные - 2931 мест, дошкольные - 4420 мест), в том числе: 3 школы - 2451 мест; 15 детских садов - 3740 мест; 4 школы - детских сада - 1160 мест. 
По программе "Новая школа Югры": 
- введены в эксплуатацию в 2012 году здания детского сада №21 "Светлячок" в 39 мкрн. на 260 мест, в 2013 году здание детского сада №29 "Журавушка" в 32 мкрн. на 200 мест; 
- планируется к вводу в 2013 году здание детского сада №33 "Аленький цветочек" в 24 мкрн. на 300 мест;
- ведётся строительство 4-х зданий детских садов общей мощностью 860 мест (№1 в 32 мкрн., №2 в 31 мкрн., 33 мкрн., №2 в 34 мкрн.). 
Также начато строительство за счёт привлечённых средств двух школ в 31 и 40 мкрн. общей мощностью 1626 мест и прогимназии в 24 мкрн. на 300 мест.</t>
  </si>
  <si>
    <t>(ДКМПиС) Особое место в системе социального партнерства принадлежит взаимодействию учреждений культуры с образовательными учреждениями. В 2012 году, в соответствии с Федеральным государственным стандартом общего начального образования, на 4 площадках учреждений культуры (МБУК «Централизованная библиотечная система», МБУК «Сургутский краеведческий музей», МБУ ИКЦ «Старый Сургут», МБОУ ДОД «Детская школа искусств №2») созданы Ресурсные центры по организации внеурочной (внеучебной) деятельности обучающихся. Создание ресурсных центров на базе учреждений культуры способствует достижению общей цели – формирование у детей творческого стиля жизнедеятельности, саморазвитию их личности в контексте духовно-нравственного воспитания.
В учреждениях разработаны разноплановые программы деятельности Ресурсных центров (в рамках своего направления деятельности).
(ДО) В 2013 году на обустройство детских площадок в образовательных учреждениях выделено 1 млн. 831 тыс. руб., планируется приобретение оборудования в трех образовательных учреждениях (МБДОУ №22 "Сказка", МБДОУ №77 "Бусинка", МБОУ ДДМШВ "Прогимназия")</t>
  </si>
  <si>
    <t xml:space="preserve"> Вероятно вопрос по продолжению улицы 1 «З» (Югорский тракт).
Улица 1 «З» 4 пусковой комплекс участок от улицы Югорская до улицы Разведчиков. Улица проходит вокруг микрорайона 28 «А», далее по кварталу 29 «А», далее между кварталами 29 «Б» и 29 «В». Этот участок будет строить КУ ««Управление автомобильных дорог ХМАО-Югры» за счет средств округа. Далее улица 1 «З» должна пройти по улице Декабристов до улицы Терешковой и по улице Сосновой до ПСО-34, где соединится с построенной Восточной объездной дорогой. Это реконструкция существующих улиц, поэтому эта реконструкция должна выполняться за счет средств города Сургута с привлечением окружных субсидий. 
Список домов, подлежащих сносу утвержден постановлением Администрации города от 21.03.2012 № 1776 (с изменениями 15.06.2012 № 4502; с изменениями от 27.07.2012 № 5731) размещен на сайте Администрации города.</t>
  </si>
  <si>
    <t>Принять</t>
  </si>
  <si>
    <t>Представитель совета ТОС № 10 (Орлова Л.В.)</t>
  </si>
  <si>
    <t xml:space="preserve"> В 2012 году установлено  6 автопавильонов без торговой площади на сумму 1 240,077 тыс. руб. по ул. Энгельса «Ул. Энгельса» (с двух сторон), ул. Островского «Охотник» (неч. сторона), пр. Ленина «Бахилова», «Агентство воздушных сообщений», ул. Гагарина «Мемориал». В 2013 планируется приобрести и установить  за счет средств бюджета города 11 остановочных комплексов (павильонов) без торговой площади. Один остановочный комплекс с теминалами банка на пустующем земельном участке будет установлен силами ОАО "Сбербанк России".
</t>
  </si>
  <si>
    <t xml:space="preserve"> На территории бывшего рыбкомбината планируется обустроить парк площадью 4,7 га. В 2013 году намечена разработка проектной документации парка.</t>
  </si>
  <si>
    <r>
      <rPr>
        <sz val="13"/>
        <rFont val="Times New Roman"/>
        <family val="1"/>
        <charset val="204"/>
      </rPr>
      <t>Информация изложена  на стр.4 и стр. 27 Пояснительной записки к  проекту отчетов о результатах деятельности Главы города и Администрации города. 
См. также лист пп1. пункта 22</t>
    </r>
    <r>
      <rPr>
        <sz val="13"/>
        <color theme="1"/>
        <rFont val="Times New Roman"/>
        <family val="1"/>
        <charset val="204"/>
      </rPr>
      <t xml:space="preserve">
</t>
    </r>
  </si>
  <si>
    <t xml:space="preserve"> При расчете показателя рождаемости учитываются только новорожденные, рожденные у женщин постоянно проживающих на территории города Сургута. Так, в 2012 году в БУ ХМАО-Югры «Клинический перинатальный центр» родилось 8900 новорожденных, из которых 6594 у сургутянок (2010 - 5678, 2011 - 5862), что в расчете на 1000 населения города составляет 20,5. Таким образом,   рост рождаемости по городу действительно, обусловлен ежегодным увеличением числа родившихся новорожденных у сургутянок. </t>
  </si>
  <si>
    <t xml:space="preserve"> До 2016 года в городе Сургуте планируется строительство: 
- спортивного комплекса с плавательным бассейном на 50м;
- спортивного центра с универсальным игровым залом и плавательным бассейном на 25м;
- спортивного центра с универсальным игровым залом № 1;
- спортивного центра с универсальным игровым залом № 2;
- спортивного центра с универсальным игровым залом № 3
- второго (АБК) и третьего (лыжная трасса) пусковых комплексов спортивного ядра в мкр.35А.
Введение в эксплуатацию данных объектов позволит увеличить обеспеченность плавательными бассейнами до 23,51% и спортивными залами до 63,1%
</t>
  </si>
  <si>
    <t>Выдержка из доклада Главы города на общественных слушаниях 21.05.2013: "Большое видится на расстоянии. Сегодня в большей степени формируется задел на перспективу. Многие решения, которые сегодня могут казаться ошибочными, будут оценены позже. И все, чего удалось добиться за последние 2,5 года, я не могу отнести только лишь к личным успехам и достижениям. Все это командная работа.  
Большим прорывом я считаю движение в сторону решения «балочного вопроса».  В жилищном Кодексе, который вступил в силу в 2005 году, категорию балочников не учли. Поэтому мы начали решать жилищную проблему этой категории граждан совместно с окружными властями. На 01.01.2011 года в Сургуте было 1009 балков, сегодня 786, то есть, за два года было снесено 223 балка. Это, действительно, прорыв. 
Кроме того, Администрацией города подана заявка в рамках целевой программы автономного округа на снос 9 балочных массивов - это 82 балка. Пока получены средства на ликвидацию только одного поселка Зелёный. В планах - к концу 2013 года полностью расселить и ликвидировать этот поселок.  Параллельно в 2013 году, согласно достигнутым соглашениям с застройщиком, начнется переселение жителей поселка Взлетный. К 2015 году планируется полностью снести в нем временное жильё.
Удалось, хотя и не полностью, снять остроту проблемы по детским садам. В настоящее время в г. Сургуте  в разной степени готовности  находится строительство 14 детских садов. С конца 2010 года введено в эксплуатацию 5 дошкольных учреждений. Отмечу, что до этого минимум 10 лет ни одного введено не было. Это  движение вперед. 
Еще один предмет для гордости - это наш, сургутский проект муниципально-частного партнерства, который нацелен на решение вопроса с дефицитом спортивных объектов (уровень обеспеченности в Сургуте – 17%). Мы реализуем проект по быстровозводимым спортивным объектам с 2012 года. Принцип МЧП: мы оплачиваем объект по факту окончания строительства, закрыв тем самым дорогу для недобросовестных подрядчиков.
Были выбраны 9 площадок на пришкольных территориях, где разместятся эти объекты (площадь каждого - 1,5 тыс. кв. м., в каждом – 2 зала, один большой стандартный для занятий игровыми видами спорта с трибунами на 200 мест и плюс маленький зал для занятий ритмикой, аэробикой).  4 таких объекта уже построили. Не все однозначно отнеслись к этой идее, но быстровозводимые спортивные объекты показали себя не плохо в эксплуатации и после внесения небольших изменений в документацию мы объявим новые конкурсы, и  продолжим стройку. В ближайшие 2 года на территориях еще 5 школ появятся быстровозводимые спортивные комплексы.
Серьезную обеспокоенность жители города выражают состоянием дорог.  Эти проблемы связаны с ежегодным недофинансированием. А в особенности с кризисным провалом, который у нас был в 2009 году. Сегодня мы наблюдаем результат. 
Порядок цифр по ремонтам:
2009 год – 47 млн. рублей;
2010 год – 150 млн. рублей;
2011 год – 150 млн. рублей;
2012 год – 300 млн. рублей;
2013 год – 300 млн. рублей;
Это тоже большой прорыв. Чтобы наверстать все, нужно направлять только на ремонты порядка 500 млн. в год, а вообще разово требуется более 2 млрд. рублей. Но это не реально, поскольку таких денег в бюджете нет и «остановить» движение в Сургуте, или попросить на время ремонтной кампании  всех жителей уехать из города мы не можем. А поэтапное наращивание темпов поможет решить проблему, пусть и не в одночасье. 
В муниципалитете свой кредитный рейтинг, который в 2013 году подтвердили.  Учитывая, что Югра имеет уже достаточно высокие оценки в сфере инвестиционного климата, на территории округа только Сургут имеет подтвержденный кредитный рейтинг. Единицы городов в стране могут такими результатами гордиться. И это тоже достижение команды Администрации города последних нескольких лет.
Напомню, также, что только в течение 2012 года Сургут не раз признавался лучшим на самом высоком уровне: 
- лучший в стране по проведению бюджетных реформ, за что город получил специальный грант из федерального бюджета, 
- лучший среди муниципалитетов России по применению антикоррупционных механизмов,   
- лучший в стране по  лёгкости получения разрешения на строительство,
- лучший в УрФО в области обеспечения безопасности жизнедеятельности населения,
- лидер в Югре по темпам строительства жилья.
В приоритете для меня, как Главы города, не только на 2013 год, но и на все последующие, создание комфортных условий для жизни, решение насущных проблем сургутян. Сегодня это, безусловно, - строительство детских садов и школ, объектов социальной сферы, регулирования рынка продажи жилья на территории города, ремонты и содержание дорог, дворов, переселение из ветхого и аварийного жилья, повышение качества жизни, рост зарплат в бюджетной сфере, решение вопросов, связанных с повышением автомобилизации города: пробки на дорогах, дефицит парковочных мест, благоустройство и архитектурный облик города (включая продолжение действий Администрации по ликвидации киосков, «лоточной торговли», незаконных рекламных конструкций)".</t>
  </si>
  <si>
    <t>Принятть</t>
  </si>
  <si>
    <t xml:space="preserve"> Вопрос о неудовлетворительном состоянии автомобильных дорог города Сургута возникает весной ежегодно. Во время таяния снежного покрова наблюдаются колебания отрицательной и положительной температуры в течение суток,  что негативно сказывается на состоянии дорожного покрытия и несущей способности дорожной одежды по причине переувлажненности и постоянных циклов замораживания и оттаивания верхних слоев дорожных одежд городских улиц и дорог.</t>
  </si>
  <si>
    <t xml:space="preserve"> Муниципальные павильоны, установленные на улицах города Сургута, полностью соответствуют  нормативным требованиям. Они имеют крышу, которая защищает от осадков и боковые ветровые стенки из безопасного стекла «триплекс», с трёх сторон защищающие пассажиров, ожидающих общественный транспорт, от ветра и позволяющие увидеть приближающийся маршрутный транспорт. В комплект типового остановочного павильона входит сам павильон, две урны, скамья. Для арендаторов земельных участков под размещение автопавильонов утверждены типовые эскизные проекты, также отвечающие нормативным требованиям.</t>
  </si>
  <si>
    <t xml:space="preserve"> Жилая площадь в муниципальных общежитиях города Сургута предоставляется  муниципальным учреждениям и предприятиям для распределения работникам, не обеспеченным жилыми помещениями на территории города Сургута, согласно Положению о порядке предоставления муниципальных жилых помещений специализированного жилищного фонда, утвержденному постановлением Администрации города от 09.10.2007  3252.  Учёт работников муниципальных учреждений, предприятий, нуждающихся в предоставлении  жилых помещений в общежитии, ведётся по месту работы.
 В соответствии с Федеральным законом от 29.12.2004 № 189-ФЗ «О введении в действие Жилищного кодекса Российской Федерации» Администрацией города проведены мероприятия по исключению из состава специализированного жилищного фонда общежитий, переданных ведомствами в муниципальную собственность, а также  построенных за счет средств городского бюджета, с целью последующей передачи жилых помещений в собственность нанимателям.  
 В результате проведённых мероприятий  изменен статус 102 общежитий. В муниципальной собственности в настоящее время находятся 2 общежития, в которых проживают работники муниципальных учреждений, организаций, предприятий города, финансирование которых производится за счёт средств городского бюджета.  Свободные жилые помещения в  общежитиях отсутствуют. 
Работники муниципальных образовательных учреждений города, обеспеченные общей площадью жилого помещения менее учетной нормы    (14 кв.м) на каждого члена семьи,  имеют право на участие в долгосрочной целевой программе «Предоставление субсидий на строительство или приобретение жилья за счет средств местного бюджета» на 2010–2018 годы», утвержденной Постановлением Администрации города от 23.03.2009 № 1005.
Подробную информацию об участии в указанной программе, граждане могут получить по адресу:  город Сургут, улица Маяковского, дом 15, кабинет 124 (время приема: понедельник-вторник с 9.00 до 12.00,            среда–четверг с 14.00 до 17.00).
 В соответствии с пунктом 8 статьи 4 закона Ханты-Мансийского автономного округа – Югры от 06.07.2005 № 57-оз молодые учителя государственных образовательных учреждений автономного округа и муниципальных образовательных учреждений, реализующих образовательные программы начального, общего, основного общего и среднего (полного) общего образования, нуждающиеся в улучшении жилищных условий, постоянно проживающие на территории Ханты-Мансийского автономного округа – Югры не менее пяти лет  и имеющие педагогический стаж не менее одного года, имеют право на государственную поддержку в виде субсидии на первоначальный взнос при ипотечном кредитовании.
 Долгосрочная целевая программа «Обеспечение жильем отдельных категорий граждан в городе Сургуте на 2011- 2013 и на период до 2015 года» в настоящее время находится в стадии принятия.
(ДО) Постановлением Правительства РФ от 29.12.2011 года №1177 утвержден Порядок предоставления и распределения субсидий  из Федерального бюджета бюджетам субъектов  РФ на возмещение части затрат в связи с предоставлением учителям общеобразовательных учреждений ипотечного кредита. Администрацией города направлена заявка на участие в ипотечном кредитовании учителей общеобразовательных учреждений.</t>
  </si>
  <si>
    <t xml:space="preserve">Приобретение санаторно-курортных путёвок относится к полномочиям субъекта РФ и осуществляется для жителей ХМАО-Югры за счёт средств бюджета автономного округа. Распределение по муниципальным образованиям осуществляется Окружной санаторно-курортной отборочной комиссией Департамента здравоохранения ХМАО-Югры. 
Комитет по здравоохранению Администрации города осуществляет распределение санаторно-курортных путёвок между учреждениями здравоохранения города пропорционально численности прикреплённого населения. Отбор пациентов для санаторно-курортного лечения в ЛПУ осуществляется санаторно-курортной отборочной комиссией по распределению путёвок в санаторно-курортные учреждения лицам, имеющим показания и подавшим заявление на имя главного врача. 
Порядок медицинского отбора и направления больных на санаторно-курортное лечение утверждён приказом Министерства здравоохранения и социального развития РФ от 22.11.2004 № 256 «О порядке медицинского отбора и направления больных на санаторно-курортное лечение» (с изменениями от 23.07.2010) и постановлением Правительства ХМАО-Югры от 19.02.2010 № 53-п «О порядке направления диспансерной группы населения ХМАО-Югры на санаторно-курортное лечение». Согласно данным нормативным документам бесплатными путёвками обеспечиваются дети в возрасте от 4 до 18 лет и взрослые, состоящие на диспансерном учёте в лечебно-профилактическом учреждении по поводу хронических заболеваний.
Также на основании постановления Администрации города от 19.08.2008 № 3131 "О введении новой системы оплаты труда в муниципальных образовательных учреждениях города Сургута" (с изменениями от 28.12.2012) работникам производится единовременная выплата к отпуску в размере месячного фонда заработной платы труда по основной тарифной ставке (должностному окладу) за норму часов за ставку заработной платы. 
Постановлением Администрации города от 06.04.2009 № 1199 «О выплатах социального характера работникам муниципальных образовательных учреждений» (с изменениями от 23.08.2011) предусмотрена оплата оздоровления работникам в размере до 2% от фонда оплаты труда в пределах общего предельного объема бюджетных ассигнований на соответствующий финансовый год. Выделение из местного бюджета средств на указанные цели не представляется возможным в связи с минимальной бюджетной обеспеченностью.
</t>
  </si>
  <si>
    <r>
      <rPr>
        <b/>
        <sz val="13"/>
        <color theme="1"/>
        <rFont val="Times New Roman"/>
        <family val="1"/>
        <charset val="204"/>
      </rPr>
      <t>Решили</t>
    </r>
    <r>
      <rPr>
        <sz val="13"/>
        <color theme="1"/>
        <rFont val="Times New Roman"/>
        <family val="1"/>
        <charset val="204"/>
      </rPr>
      <t xml:space="preserve"> сформировать пакет  предложений для внесения в проект для дальнейшей деятельности Главы и деятельности Администрации города:
1. Увеличить количество дошкольных образовательных учреждений учреждений нуждающихся в капитальном ремонте.
</t>
    </r>
  </si>
  <si>
    <t xml:space="preserve">С января 2011года в городе Сургуте действует долгосрочная целевая программа «Строительство, реконструкция, капитальный ремонт и ремонт дорожно-уличной сети в городе Сургуте на период с 2011 по 2015 годы». </t>
  </si>
  <si>
    <t>Обустройство парков и скверов, которые относятся к озелененным и бла-гоустроенным территориям, предназначенным для кратковременного отдыха населения, осуществляется в соответствии с разрабатываемыми проектами в рамках реализации Генерального плана города.</t>
  </si>
  <si>
    <t xml:space="preserve">Приобретение санаторно-курортных путёвок относится к полномочиям субъекта РФ и осуществляется для жителей ХМАО-Югры за счёт средств бюджета автономного округа. Распределение по муниципальным образованиям осуществляется Окружной санаторно-курортной отборочной комиссией Департамента здравоохранения ХМАО-Югры. 
Комитет по здравоохранению Администрации города осуществляет распределение санаторно-курортных путёвок между учреждениями здравоохранения города пропорционально численности прикреплённого населения. Отбор пациентов для санаторно-курортного лечения в ЛПУ осуществляется санаторно-курортной отборочной комиссией по распределению путёвок в санаторно-курортные учреждения лицам, имеющим показания и подавшим заявление на имя главного врача. 
Порядок медицинского отбора и направления больных на санаторно-курортное лечение утверждён приказом Министерства здравоохранения и социального развития РФ от 22.11.2004 № 256 «О порядке медицинского отбора и направления больных на санаторно-курортное лечение» (с изменениями от 23.07.2010) и постановлением Правительства ХМАО-Югры от 19.02.2010 № 53-п «О порядке направления диспансерной группы населения ХМАО-Югры на санаторно-курортное лечение». Согласно данным нормативным документам бесплатными путёвками обеспечиваются дети в возрасте от 4 до 18 лет и взрослые, состоящие на диспансерном учёте в лечебно-профилактическом учреждении по поводу хронических заболеваний.
</t>
  </si>
  <si>
    <t xml:space="preserve"> Работники образовательных учреждений ежегодно проходят периодические медицинские осмотры за счет средств работодателя. На основании постановления Администрации города от 19.08.2008 №3131 "О введении новой системы оплаты труда в муниципальных образовательных учреждениях города Сургута" (с изменениями от 28.12.2012) работникам производится единовременная выплата к отпуску в размере месячного фонда заработной платы труда по основной тарифной ставке (должностному окладу) за норму часов за ставку заработной платы. 
Ежегодно Профсоюзом работников народного образования среди членов первичных профсоюзных организаций общеобразовательных учреждений, учреждений дополнительного, профессионального образования, дошкольных учреждений проводятся спартакиады по различным видам спорта, а также организуются туристические слеты. В рамках подготовки к соревнованиям в первичных профсоюзных организациях проходят тренировки и занятия спортом. 
Разработку муниципальной программы, ориентированной на сохранение и укрепление здоровья сотрудников образовательных учреждений, считаем нецелесообразной.</t>
  </si>
  <si>
    <t xml:space="preserve"> Строительство и реконструкция дорог в муниципальном образовании (в силу особенностей межбюджетных отношений на территории автономного округа) осуществляется в рамках реализации мероприятий окружных программ за счет субсидий из окружного бюджета. Указанными программами предусматриваются условия выделения городом своей доли для софинансирования строительства от 5 до 10 %. 
По всем объектам строительства доля города в бюджете предусмотрена в полном объеме.    
</t>
  </si>
  <si>
    <t>При выявлении неэтичной или некорректной рекламы отдел художественного оформления города и координации рекламной деятельности департамента архитектуры и градостроительства, в первую очередь, отрабатывает вопрос её демонтажа с фирмой рекламораспространителем и собственниками имущества, на котором такая реклама размещена. В случае невозможности оперативного решения вопроса или отказа от самостоятельного выполнения демонтажа рекламораспространителем и собственником, департамент предпринимает все необходимые меры для осуществления демонтажа силами муниципальных предприятий или подрядных организаций и направляет все необходимые документы для наказания за допущенное нарушение в Управление Федеральной антимонопольной службы по Ханты – Мансийскому автономному округу – Югре, за которым закреплены полномочия по осуществлению контроля за корректностью и этикой наружной рекламы.</t>
  </si>
  <si>
    <t xml:space="preserve">Для выделения полосы движения общественного транспорта на автомобильных дорогах общего пользования местного значения города Сургута, необходимо проводить полную реконструкцию существующей улично-дорожной сети города. Бюджет города самостоятельно не справляется с нарастающим объемом текущих и капитальных затрат на строительство, реконструкцию и капитальный ремонт городских дорог, так как собственная доходная база составляет менее 50%. Следовательно, финансирование этих работ зависит от выделения денежных средств из окружного бюджета.
</t>
  </si>
  <si>
    <t xml:space="preserve">Существующей городской маршрутной сетью обеспечена транспортная связь: ул.50 лет ВЛКСМ - пр.Набережный -маршрут № 50; пр.Мира - пр.Набережный - маршруты № 2, 7, 17, 17А; пр.Мира - пр.Ленина - маршруты № 35, 35А, 53, 95.  </t>
  </si>
  <si>
    <t>С целью приведения в соответствие фактической обеспеченностью жителей многоквартирных жилых домов застроенных территорий г. Сургута, парковочными местами, разрабатывается программа строительства многоэтажных муниципальных стоянок легковых автомобилей с объектами общественного назначения по схеме МЧП.
В настоящее время определены земельные участки для строительства многоэтажных автостоянок с размещением помещений общественного назначения, в том числе:
-  в мкр. 32 площадью 8 190 кв.м
- в квартале 6 пос. Боровой площадью 4 732 кв.м
- в мкр. 20А  площадью 6 123 кв.м
- в мкр. 26 площадью 3 570 кв.м
- в мкр. 26 площадью 5 454 кв.м
- по ул. Республики (пересечение с ул. Энгельса) 4 191 кв.м
- по ул. Дзержинского площадью 6665 кв.м
В целях исключения изменения разрешенного использования земельного участка  проводится внесение изменений в «Правила землепользования и застройки на территории города Сургута», а именно в часть «Градостроительные регламенты»  путем  введения   новой территориальной зоны «Зоны многоэтажных  автостоянок», которая позволит исключить возможность использования инвестором земельного участка кроме, как для строительства многоэтажного гаража.  
Рассчитываем, что общая вместимость планируемых многоэтажных автостоянок составит от 4 000 до 5 000 машино-мест.
Кроме того, рассматривается вариант организации  муниципальной открытой автостоянки  на пересечении ул. 30 лет Победы и Маяковского, которая позволит разместить около 1 000 машино-мест.
При решении вопроса строительства велодорожек следует учитывать климатические особенности нашего региона не предполагающего длительного времени использования велосипедов, высокий уровень автомобилизации (около 370 автомобилей на 1000 жителей) значительно уменьшающий количество потенциальных пользователей велосипедным транспортом, тот факт, что ширина улиц города в «красных линиях» минимальна, в связи с чем, в большинстве случаев, выделить полосу для строительства велодорожки затруднительно, что в настоящее время актуально расширение проезжей части улиц для увеличения пропускной способности для автотранспорта.
Строительство велодорожек в городе Сургуте, в связи с острым дефицитом средств на строительство автодорог, целесообразно включать в технические задания на проектирование при проведении реконструкции существующих улиц и автодорог.</t>
  </si>
  <si>
    <t xml:space="preserve">3. Построить в каждом микрорайоне многоуровневые паркинги.
</t>
  </si>
  <si>
    <t xml:space="preserve">
4. Построить велосипедные трассы.</t>
  </si>
  <si>
    <t xml:space="preserve">Ремонт и асфальтирование дворовых территорий  осуществляется по заявкам, составленным на основании протоколов общих собраний собственников многоквартирных домов с принятым  решением о необходимости выполнения работ  и согласии  участвовать  в софинансирования  затрат  выполненных работ  по благоустройству.  В 2012 году выполнен ремонт 47 придомовых территорий. В 2013 году,  в рамках средств, предусмотренных бюджетами округа, города и населения, планируется выполнить ремонт и асфальтирование 23 дворовых территорий многоквартирных домов.  </t>
  </si>
  <si>
    <t xml:space="preserve"> В 2012 и 2013 г.г. на приобретение и установу игрового оборудования на детских площадках многоквартирных домов предоставляются   средства городского бюджета. Так, в 2012 году было установлено 372 ед. игрового оборудования на 106 площадках, в 2013 году планируется установка 308 ед. игрового оборудования на 90 детских площадках. Инициатива о том, на территориях  каких домов будет установлено игровое оборудование,. исходит от жителей города (собственников помещений многоквартирных домов).</t>
  </si>
  <si>
    <t xml:space="preserve"> В связи с неблагоприятными погодными условиями, ремонтные работы начали выполняться с 17 мая 2013 только по ямочному ремонту литым асфальтом, которым позволительно ремонтировать дорожное покрытие при температуре от -10 О С.  В силу очень большой интенсивности движения транспорта и ограниченной возможности проведения ремонтных работ в сутки выполняется ремонт литым асфальтом на площади 40-50м2. На сегодняшний день выполнен ямочный ремонт литым асфальтом на площади 1000,0 м2 на 50 улицах города. 
Начат ремонт традиционными способами – ремонт покрытия проезжей части сплошным асфальтированием, ликвидация колейности, замена верхних слоев асфальтобетонного покрытия, ямочный ремонт струйно-инъекционным методом. 
План ремонтных работ на 2013 год:
По объёмам и объектам ремонта, на которые утверждены средства в рамках  бюджета города, проводятся открытые аукционы. Основные сроки проведения аукционов – май и июнь 2013 года. Бюджетом города на 2013 год предусмотрены следующие ремонтные работы:
1) Восстановление дорожного покрытия методом сплошного асфальтирования – 115,112 тыс.м2 (работы ведутся на улицах города: ул. Энергетиков, ул. Коротчаева); 
2) Нанесение защитных тонкослойных холодных покрытий на основе литых эмульсионно–минеральных смесей – 120,00 тыс.м2 (работы ведутся на улицах города).
3) Устранение повреждений дорожных покрытий (стройно-инъекционный метод) – 20,00 тыс.м2 (работы ведутся по ул. 30 лет Победы, ул. Профсоюзов).
4) Устранение повреждений дорожных покрытий литым асфальтобетоном – 1,00 тыс.м2.
5) Устранение повреждений дорожных покрытий дорожным ремонтёром – 0,4 тыс.м2  (работы ведутся на улицах города).
6) Предусмотрен ремонт следующих улиц:
- Ремонт автодороги по ул. Просвещения (752 м.п.) – 7,01 тыс.м2 
- Ремонт автодороги по ул. Ленина от ул.Профсоюзов до ул. Чехова (667 м.п.) – 7,684  тыс.м2;
- Ремонт автодороги по ул. Чехова (698 м. п.) – 7,290 тыс.м2 (к работам преступили 20.05.2013);
- Ремонт автодороги по ул. Базовая (1240 м.п.) – 11,146 тыс.м2;
- Ремонт автодороги по ул. Мечникова (613 м.п.) – 4,089 тыс.м2 ;
- Ремонт проезда от ул. Толстого до школы № 20 (191 м.п.) – 1,356 тыс.м2;
- Ремонт проезда от пр. Пролетарский до ул. Университетская, 23 (381 м.п.) – 2,341  тыс.м2 ;
- Ремонт автодороги проезда Первопроходцев (739 м.п) – 6,485 тыс.м2 ;
На остальные объекты ремонта готовится конкурсная документация для объявления открытых аукционов, которые пройдут в июне 2013:
- Ремонт автодороги по ул. Пушкина (730м.п.) – 14,37 тыс.м2;
- Ремонт бульвара Писателей на участке от ул.Лермантова до ул.Чехова (533 м.п.) – 5,85 тыс.м2;
- Благоустройство автобусной площадки на Ж/Д вокзале – 1,231 тыс.м2.
Также, в связи с передачей автомобильных дорог Филиала ОАО «ОГК-2» - Сургутская ГРЭС-1 в муниципальную собственность, планируется в летний период 2013 года выполнить работы по приведению обозначенных автомобильных дорог в  соответствующее нормативным требованиям эксплуатационное состояние (ул. Электротехническая, ул. Пионерная, Васильева) (ремонт тротуаров, ЛУО, ограждений, проезжей части). 
Дорожные службы города готовы к выполнению  ремонтных работ  улично-дорожной сети города. Все работы будут выполнены в полном объеме в установленные муниципальных контрактах сроки.
</t>
  </si>
  <si>
    <t xml:space="preserve"> В учреждениях культуры города, в рамках указанного направления, реализуются такие проекты как Международный молодёжный фестиваль искусств «Зелёный шум». Фестиваль «Зелёный шум» задуман как форум, в рамках которого молодые музыканты из разных городов России и Европы в концертных выступлениях могут заявить о своих талантах, обменяться опытом с коллегами, объединиться в новых творческих проектах. «Зелёный шум» – это территория для общения и со-творчества.
 В 2012 году в Сургуте начал работу Центр культурных инициатив «ПОРТ» (структурное подразделение МАУ «Сургутская филармония»). Основными целями учреждения являются: создание новой коммуникационной творческой площадки для развития и поддержки творческой молодёжи и их проектов; реализация социальных проектов городского масштаба. В ЦКИ «ПОРТ» регулярно проводятся творческие встречи с деятелями культуры и искусства, работает студия анимации, проводятся мастер-классы, организуются выставки и другие мероприятия.
Все мероприятия, проводимые комитетом молодёжной политики и подведомственными учреждениями направлены на «восприятие молодёжью существующих в обществе ценностей и идеалов», воспитание чувства патриотизма, вовлечение молодёжи в социально-активную практику, направленную на улучшения качества жизни.
</t>
  </si>
  <si>
    <t xml:space="preserve">Постановлением Администрации города от 15.02.2013 № 936 внесены изменения в Порядок предоставления земельных участков, установки, монтажа и сдачи в эксплуатацию движимых (временных) объектов на территории города, утвержденный  постановлением Администрации города от 01.03.2006 № 230.
Исключены пункты, регламентирующие работу межведомственной комиссии по выдаче разрешений на установку и эксплуатацию летних кафе. Разрешения на летние кафе с 2013 Администрацией не выдаются. 
Согласно  изменений, внесенных в Порядок,  на муниципальных землях, предоставленных в аренду, летние кафе размещаться не могут, за исключением земельных участков, занятых предприятиями общественного питания, в пределах предоставленных им земельных участков. Руководитель предприятия общественного питания предварительно должен уведомить департамент имущественных и земельных отношений, департамент архитектуры и градостроительства Администрации города о намерении разместить летнее кафе. Необходимо отметить, что прилегающая территория к предприятиям общественного питания, находящимся во встроенно-пристроенных нежилых помещениях многоквартирных жилых домов, относится к придомовой территории и не является земельным участком, предоставленным под объект общественного питания. 
При осуществлении деятельности лицо, установившее летнее кафе, обязано соблюдать нормы и правила, регулирующие вопросы организации торговли и общественного питания, законодательство о защите прав потребителей, санитарные и противопожарные нормы.
Контроль за работой летних кафе осуществляется органами и службами в соответствии с законодательством в пределах своей компетенции, а также по обращениям организаций, граждан. 
Полномочия УМВД России по городу Сургуту: 
-  статья 14.16. Кодекса РФ об административных правонарушениях  (с изменениями от 07.05.2013) - нарушение правил продажи этилового спирта, алкогольной и спиртосодержащей продукции, а также пива и напитков, изготавливаемых на его основе; 
- статья 37 закона ХМАО – Югры «Об административных правонарушениях»  от 11.06.2010 № 102-оз (с изменениями от 05.04.2013) – торговля с нарушением утвержденной  органом местного самоуправления схемы размещения нестационарных торговых объектов на земельных  участках, находящихся в государственной или муниципальной собственности;
- статья 10 закона ХМАО – Югры «Об административных правонарушениях» от 11.06.2010 № 102-оз (с изменениями от 05.04.2013) - нарушение покоя граждан.
Полномочия  ТОУ «Роспотребнадзор»  по ХМАО-Югре в городе Сургуте  и Сургутском районе  согласно Кодекса РФ об административных правонарушениях  (с изменениями от 07.05.2013):
- статья 6.6. - нарушение санитарно-эпидемиологических требований к организации питания населения;
- статья 14.4.- продажа товаров, выполнение работ либо оказание населению услуг ненадлежащего качества или с нарушением установленных законодательством Российской Федерации требований;
-  статья 14.7.  - обман потребителей;
-  статья 14.8. - нарушение иных прав потребителей;
-  статья 14.15.- нарушение правил продажи отдельных видов товаров.
Полномочия  ветеринарной  службы  ХМАО – Югры Сургутский отдел госветнадзора - статья 10.8. Кодекса РФ об административных правонарушениях  (с изменениями от 07.05.2013) – нарушение ветеринарно-санитарных правил, перевозки или убоя животных, правил переработки, хранения или реализации продуктов животноводства.
</t>
  </si>
  <si>
    <t xml:space="preserve"> Качество выполнения ремонтных работ постоянно контролируется, также существует гарантийный период на выполненые ремонтные работы (ямочный ремонт – 1 год, ремонт – 3  года)   выявляются   дефекты,   подрядные   организации   устраняют   данные дефекты за свой счёт.</t>
  </si>
  <si>
    <t>3. Установить остановочные комплексы на остановках города (остановки "Даниловский", "Показаньева", "Нефть Приобье").</t>
  </si>
  <si>
    <t xml:space="preserve">Ремонт и асфальтирование дворовых территорий  осуществляется по заявкам, составленным на основании протоколов общих собраний собственников многоквартирных домов с принятым  решением о необходимости выполнения работ  и согласии  участвовать  в софинансирования  затрат  выполненных работ  по благоустройству.  В 2012 году выполнен ремонт 47 придомовых территорий, в 2013 году,  в рамках средств, предусмотренных бюджетами округа, города и населения, планируется выполнить ремонт и асфальтирование 23 дворовых территорий многоквартирных домов.   
</t>
  </si>
  <si>
    <t>В 2012 и 2013 г.г. на приобретение и установу игрового оборудования на детских площадках многоквартирных домов предоставляются   средства городского бюджета. Так, в 2012 году было установлено 372 ед. игрового оборудования на 108 площадках, в 2013 году планируется установка 308 ед. игрового оборудования на 90 детских площадках. Инициатива о том, на территориях  каких домов будет установлено игровое оборудование. исходит от жителей города (собственников помещений многоквартирных домов).</t>
  </si>
  <si>
    <t>Из бюджета города в настоящее время не выделяются денежные средства на ремонт подъездов (лестничных клеток, тамбуров и холлов первых этажей). Поэтому Администрация города не осуществляет контроль работ по ремонту подъездов. Собственники многоквартирного дома самостоятельно на общем собрании принимают решение о ремонте подъездов, выбирают уполномоченное лицо для заключения договора на выполнение работ и определяют порядок контроля и приемки работ после завершения ремонта подъездов.
Кроме решения общего собрания о ремонте всех (или части) подъездов многоквартирного дома, собственники квартир, проживающие в отдельном подъезде, могут заключить гражданско-правовой договор на ремонт отдельного подъезда. В этом случае, собственники отдельного подъезда, или лицо, которое на основании доверенности от каждого собственника заключило договор, контролирует выполнение условий договора и принимает работы после завершения ремонта.</t>
  </si>
  <si>
    <t xml:space="preserve">Организация и определение мест выгула домашних животных на дворовых территориях не относится к полномочиям управляющих организаций.
Согласно  ст. 44 Жилищного кодекса Российской Федерации принятие решений о передаче в пользование общего имущества в многоквартирном доме,  строительстве хозяйственных построек, иных строений, сооружений,  в том числе строительство площадки для выгула собак относится к компетенции общего собрания собственников помещений в многоквартирном доме. 
Также собственникам помещений в многоквартирном доме на общем собрании необходимо решить вопрос по обеспечению содержания площадки для выгула собак в соответствии с  требованиями  санитарного и ветеринарного законодательства. 
Постановлением  Главного государственного санитарного врача РФ от 30.05.2003  N 105 "О введении в действие санитарно-эпидемиологических правил и нормативов СанПиН 3.2.1333-03"предусмотрено выполнение обязательных   мероприятий по профилактике токсокароза, которые включают в себя санитарно-гельминтологический контроль территорий площадок для выгула собак, а также обеззараживание овицидными средствами.
</t>
  </si>
  <si>
    <t xml:space="preserve"> В связи с тем, что управляющие организации не являются структурными подразделениями Администрации города, организация финансового аудита на предмет правильности расчетов за оказываемые коммунальные услуги не входит в полномочия Администрации города.
Проверка правильности начисления управляющими компаниями размеров платы за жилищно – коммунальные услуги населению осуществляется Администрацией города при письменном обращении граждан.
</t>
  </si>
  <si>
    <t xml:space="preserve"> Приобретение санаторно-курортных путёвок относится к полномочиям субъекта РФ и осуществляется для жителей ХМАО-Югры за счёт средств бюджета автономного округа. Распределение по муниципальным образованиям осуществляется Окружной санаторно-курортной отборочной комиссией Департамента здравоохранения ХМАО-Югры. 
Комитет по здравоохранению Администрации города осуществляет распределение санаторно-курортных путёвок между учреждениями здравоохранения города пропорционально численности прикреплённого населения. Отбор пациентов для санаторно-курортного лечения в ЛПУ осуществляется санаторно-курортной отборочной комиссией по распределению путёвок в санаторно-курортные учреждения лицам, имеющим показания и подавшим заявление на имя главного врача. 
Порядок медицинского отбора и направления больных на санаторно-курортное лечение утверждён приказом Министерства здравоохранения и социального развития РФ от 22.11.2004 № 256 «О порядке медицинского отбора и направления больных на санаторно-курортное лечение» (с изменениями от 23.07.2010) и постановлением Правительства ХМАО-Югры от 19.02.2010 № 53-п «О порядке направления диспансерной группы населения ХМАО-Югры на санаторно-курортное лечение». Согласно данным нормативным документам бесплатными путёвками обеспечиваются дети в возрасте от 4 до 18 лет и взрослые, состоящие на диспансерном учёте в лечебно-профилактическом учреждении по поводу хронических заболеваний.
</t>
  </si>
  <si>
    <t>Также на основании постановления Администрации города от 19.08.2008 № 3131 "О введении новой системы оплаты труда в муниципальных образовательных учреждениях города Сургута" (с изменениями от 28.12.2012) работникам производится единовременная выплата к отпуску в размере месячного фонда заработной платы труда по основной тарифной ставке (должностному окладу) за норму часов за ставку заработной платы. Постановлением Администрации города от 06.04.2009 № 1199 «О выплатах социального характера работникам муниципальных образовательных учреждений» (с изменениями от 23.08.2011) предусмотрена оплата  оздоровления работникам  в размере до 2% от фонда оплаты труда в пределах общего предельного объема бюджетных ассигнований на соответствующий финансовый год. Выделение из местного бюджета средств на указанные цели не представляется возможным в связи с минимальной бюджетной обеспеченностью. 
Организация отдыха и оздоровления детей работников образования осуществляется в лагерях с дневным пребыванием детей, открываемых на базе муниципальных учреждений в каникулярное время, в организациях, осуществляющих отдых и оздоровление детей как на территории ХМАО-Югры, так и за его пределами (путевки предоставляются согласно очередности). Для получения путевки родителю (законному) представителю необходимо обратиться с заявлением в департамент образования Администрации города.</t>
  </si>
  <si>
    <t xml:space="preserve">Одним из определяющих факторов доступности амбулаторно-поликлинической помощи является уровень укомплектованности штатных должностей врачей физическими лицами, который по многим «узким» специальностям (оториноларинголог, ревматолог, эндокринолог, офтальмолог, невролог и пр.) составляет 40-60%. Причинами низкой укомплектованности «узкими» специалистами являются: недостаток на рынке труда специалистов с медицинским образованием по «узкой» специализации, увольнение специалистов в связи с выходом на пенсию и уход в декретные отпуска, переход на работу в учреждения здравоохранения окружного, ведомственного подчинения и в частные структуры, в которых комфортнее условия труда за счет больших временных затрат на прием одного пациента, лучше социальные гарантии. Для привлечения и закрепления медицинских кадров из муниципального бюджета выделяются денежные средства на оплату аренды жилья для приглашенных специалистов, в том числе, отоларингологов, офтальмологов, неврологов. 
Повышение квалификации медицинского персонала является важнейшим резервом улучшения качества медицинской помощи населению. С 2010 по 2012 год на различных циклах повышения квалификации (сертификационные, профессиональной переподготовки, тематического усовершенствования и пр.) прошли обучение 574 врача. Кроме того, специалисты муниципального здравоохранения в целях обмена опытом, повышения знаний по профилактике заболеваний, новым современным методам лечения принимают участие в научно-практических конференциях, семинарах, съездах и форумах, проводимых как на уровне города, так и округа, РФ. В плане обучения на 2013-2017 годы запланирована учеба более 1000 врачей и 2000 средних медицинских работников.
Значительное влияние на качество муниципальной услуги оказывает состояние материально-технической базы и оснащенность лечебно-профилактических учреждений современным оборудованием, а также своевременное обновление оборудования, подлежащего списанию вследствие его физического износа. В 2012 году в рамках реализации окружных программ и за счет средств городского бюджета приобретены ядерно-магнитный резонансный и два компьютерных томографа, рентгенологические аппараты, эндоскопическое оборудование и УЗ аппараты, анализаторы для биохимических и клинико-диагностических лабораторий. 
Для улучшения материально-технической базы муниципальных учреждений здравоохранения в 2012 году проведен ряд мероприятий: 
 продолжено строительство поликлиники на 700 посещений в смену для населения, проживающего в 37 мкр. города;
 открыто лечебно-профилактическое отделение №3 МБУЗ «Стоматологическая поликлиника №2» на арендованных площадях по пр. Комсомольский, д. 22, для жителей Восточного района города;
 начаты работы по капитальному ремонту и реконструкции ожогового корпуса МБУЗ Клиническая городская больница №1»;
  закончена облицовка фасада и ремонт кровли здания МБУЗ «Городская поликлиника №3»;
 выполнены проектные работы по капитальному ремонту фасада поликлиники МБУЗ «Городская поликлиника №4».
В 2013 году планируется: 
- осуществить размещение МБУЗ «Городской врачебно-физкультурный диспансер» на арендованных площадях в здании, расположенном по адресу: пр. Комсомольский, дом 22 с возможностью последующего выкупа;
- продолжить мероприятия по оснащению муниципальных учреждений здравоохранения медицинским оборудованием.
</t>
  </si>
  <si>
    <t>Информация отражена в пояснительной записке к проектам отчетов Главы города на стр. 16-18</t>
  </si>
  <si>
    <t xml:space="preserve">Меры оказываются в рамках постановления Правительства ХМАО-Югры  от 23.12.2010 № 368-п " О целевой программе Ханты–Мансийского автономного округа – Югры "Улучшение жилищных условий населения Ханты-Мансийского автономного округа – Югры на 2011 – 2013 годы и на период до 2015 года" 
</t>
  </si>
  <si>
    <t>Строительство социальных объектов на территории города осуществляется в рамках долгосрочной целевой программы "Строительство объектов социального и культурного значения в городе Сургуте на период с 2010 по 2015 годы" .</t>
  </si>
  <si>
    <t>Уровень безработицы в течение отчетного года составлял не более 0,59%. Из числа безработных граждан, доля имеющих высшее образование составляет не более 48% (~127 чел.)</t>
  </si>
  <si>
    <t>Решили внести предложения:
1. Рассмотреть вопрос об увеличении бюджетных средств на благоустройство города, включающие в себя облагораживание территорий, придомовых территорий, подъездные пути, дороги, парки, скверы, всей той деятельности, которая позволяет создавать комфорт для жителей города.</t>
  </si>
  <si>
    <t>Финансовое обеспечение расходов на благоустройство и озеленение городских территорий, ремонт объектов городской инфраструктуры, в том числе комплексный и текущий ремонт учреждений образования, городских дорог являются приоритетными при формировании и исполнении бюджета города в течение ряда последних лет. 
Подтверждением этому является отражение данных направлений в разделе IV «Основные приоритеты бюджетных расходов» Основных направлений бюджетной и налоговой политики на 2013 год и плановый период 2014 – 2015 годов, утвержденных решением Думы города от 26.09.2013 № 220-V ДГ.
При формировании проекта бюджета города на 2014 – 2016 годы, с учетом мнения населения города, данные приоритеты будут сохранены.
Конкретные объемы средств на указанные цели будут определены отраслевыми департаментами при формировании проекта.</t>
  </si>
  <si>
    <t>Целевой програмой ХМАО-Югры "Новая школа Югры на 2010-2013 годы и на период до 2015 года" в г. Сургуте предусмотрено строительство 22 объектов образования общей мощностью 7351 мест (школьные - 2931 мест, дошкольные - 4420 мест), в том числе: 3 школы - 2451 мест; 15 детских садов - 3740 мест; 4 школы - детских сада - 1160 мест.
По программе "Новая школа Югры": 
- введены в эксплуатацию в 2012 году здания детского сада №21 "Светлячок" в 39 мкрн. на 260 мест, в 2013 году здание детского сада №29 "Журавушка" в 32 мкрн. на 200 мест; 
- планируется к вводу в 2013 году здание детского сада №33 "Аленький цветочек" в 24 мкрн. на 300 мест;
- ведётся строительство 4-х зданий детских садов общей мощностью 860 мест (№1 в 32 мкрн., №2 в 31 мкрн., 33 мкрн., №2 в 34 мкрн.). 
Также начато строительство за счёт привлечённых средств двух школ в 31 и 40 мкрн. общей мощностью 1626 мест и прогимназии в 24 мкрн. на 300 мест.</t>
  </si>
  <si>
    <t xml:space="preserve">Ежегодно из городского бюджета выделяются средства на текущий ремонт объектов образования. Также на текущий ремонт зданий с 2010 года выделяются средства из бюджета округа. Общая сумма консолидированного бюджета на текущий ремонт за последние три года составила 1025079 тыс. руб., в том числе по годам: 2010 год - 323694 тыс. руб.; 2011 год - 256089 тыс. руб.; 2012 год - 445296 тыс. руб. В 2013 году на текущий ремонт выделено 433 977 тыс. руб. (в том числе средства муниципального образования - 294 958 тыс. руб.). </t>
  </si>
  <si>
    <t xml:space="preserve">С целью приведения автомобильных дорог местного значения в соответствующее состояние, отвечающее нормативным требованиям, в 2012 и 2013  годах объем затрат на осуществление дорожной деятельности, в том числе на ремонт автодорог,  увеличен  на 50 %.
В 2012 году площадь отремонтированных автомобильных дорог составляет 250,53тыс. м2. Это 7% от общей площади автодорог.
Бюджетом города на 2013 год предусмотрены следующие ремонтные работы:
1) Восстановление дорожного покрытия методом сплошного асфальтирования – 115,112 тыс.м2 (работы ведутся на улицах города: ул. Энергетиков, ул. Коротчаева); 
2) Нанесение защитных тонкослойных холодных покрытий на основе литых эмульсионно–минеральных смесей – 120,00 тыс.м2 (работы ведутся на улицах города).
3) Устранение повреждений дорожных покрытий (стройно-инъекционный метод) – 20,00 тыс.м2 (работы ведутся по ул. 30 лет Победы, ул. Профсоюзов).
4) Устранение повреждений дорожных покрытий литым асфальтобетоном – 1,00 тыс.м2.
5) Устранение повреждений дорожных покрытий дорожным ремонтёром – 0,4 тыс.м2  (работы ведутся на улицах города).
6) Предусмотрен ремонт следующих улиц:
- Ремонт автодороги по ул. Просвещения (752 м.п.) – 7,01 тыс.м2 
- Ремонт автодороги по ул. Ленина от ул.Профсоюзов до ул. Чехова (667 м.п.) – 7,684  тыс.м2;
- Ремонт автодороги по ул. Чехова (698 м. п.) – 7,290 тыс.м2 (к работам преступили 20.05.2013);
- Ремонт автодороги по ул. Базовая (1240 м.п.) – 11,146 тыс.м2;
- Ремонт автодороги по ул. Мечникова (613 м.п.) – 4,089 тыс.м2 ;
- Ремонт проезда от ул. Толстого до школы № 20 (191 м.п.) – 1,356 тыс.м2;
- Ремонт проезда от пр. Пролетарский до ул. Университетская, 23 (381 м.п.) – 2,341  тыс.м2 ;
- Ремонт автодороги проезда Первопроходцев (739 м.п) – 6,485 тыс.м2 ;
На остальные объекты ремонта готовится конкурсная документация для объявления открытых аукционов, которые пройдут в июне 2013:
- Ремонт автодороги по ул. Пушкина (730м.п.) – 14,37 тыс.м2;
- Ремонт бульвара Писателей на участке от ул.Лермантова до ул.Чехова (533 м.п.) – 5,85 тыс.м2;
- Благоустройство автобусной площадки на Ж/Д вокзале – 1,231 тыс.м2.
Также, в связи с передачей автомобильных дорог Филиала ОАО «ОГК-2» - Сургутская ГРЭС-1 в муниципальную собственность, планируется в летний период 2013 года выполнить работы по приведению обозначенных автомобильных дорог в  соответствующее нормативным требованиям эксплуатационное состояние (ул. Электротехническая, ул. Пионерная, Васильева) (ремонт тротуаров, ЛУО, ограждений, проезжей части). 
Дорожные службы города готовы к выполнению  ремонтных работ  улично-дорожной сети города. Все работы будут выполнены в полном объеме в установленные муниципальных контрактах сроки.
                                                                                                                                                                                                        </t>
  </si>
  <si>
    <t xml:space="preserve">3 (ДГХ)  Администрацией города Сургута ежегодно выделяется возможный для бюджета города объём ассигнований на  предоставление субсидий на возмещение затрат  по благоустройству придомовых территорий многоквартирных домов.  С 2011 года  на субсидирование данных  работ кроме средств города направляются  средства бюджета округа. В 2012 году выполнен ремонт 47 придомовых территорий, в 2013 году,  в рамках средств, предусмотренных бюджетами округа, города и населения, планируется выполнить ремонт и асфальтирование 23 дворовых территорий многоквартирных домов.   </t>
  </si>
  <si>
    <t xml:space="preserve"> Постановлением Правительства РФ от 29.12.2011 года №1177 утвержден Порядок предоставления и распределения субсидий  из федерального бюджета бюджетам субъектов  РФ на возмещение части затрат в связи с предоставлением учителям общеобразовательных учреждений ипотечного кредита. Администрацией города направлена заявка на участие в ипотечном кредитовании учителей общеобразовательных учреждений.
 Государственная поддержка молодым учителям по обеспечению жильем на территории Ханты-Мансийского автономного округа - Югры по подпрограмме 5 «Улучшение жилищных условий отдельных категорий граждан» целевой программы Ханты-Мансийского автономного округа-Югры «Улучшение жилищных условий населения Ханты-Мансийского автономного округа-Югры на 2011-2013 годы и на период до 2015 года» осуществляется на основании Порядка утвержденного постановлением Правительства Ханты-Мансийского автономного округа – Югры от 05.04.2011№ 108-п.
</t>
  </si>
  <si>
    <t xml:space="preserve"> На основании постановления Администрации города от 19.08.2008 № 3131 "О введении новой системы оплаты труда в муниципальных образовательных учреждениях города Сургута" (с изменениями от 28.12.2012) работникам производится единовременная выплата к отпуску в размере месячного фонда заработной платы труда по основной тарифной ставке (должностному окладу) за норму часов за ставку заработной платы. Постановлением Администрации города от 06.04.2009 №1199 «О выплатах социального характера работникам муниципальных образовательных учреждений» (с изменениями от 23.08.2011) предусмотрена оплата  оздоровления работникам  в размере до 2% от фонда оплаты труда в пределах общего предельного объема бюджетных ассигнований на соответствующий финансовый год. Выделение из местного бюджета средств на указанные цели не представляется возможным в связи с минимальной бюджетной обеспеченностью. </t>
  </si>
  <si>
    <t>В 2011 году департамент образования определил перечень образовательных учреждений, располагающих территорией и наличием технической возможности, для строительства спортивного центра с универсальным игровым залом: МБОУ лицей №1, СОШ №№ 1, 5, 10, 26, 27, 38, лицей №3, НШ-ДС №37 (школьное отделение).
 В том числе рассматривалась территория МБОУ гимназии №4. Но, в связи с отсутствием мощности по тепловой энергии в 9 микрорайоне (ул. Просвещения) и отказом СГМУП «Городские тепловые сети» в выдаче технических условий на подключение объекта «Быстровозводимый спортивный центр. МБОУ гимназия №4», данный объект не включен в перечень.</t>
  </si>
  <si>
    <t>Руководствуясь ст.65 Федерального закона от 29.12.2012 № 273-ФЗ "Об образовании в Российской Федерации", вступающего в силу с 01.09.2013г., Администрацией города будет установлен размер родительской платы за содержание детей (присмотр и уход за детьми) в муниципальных образовательных учреждениях, реализующих основную общеобразовательную программу дошкольного образования, в размере 25% от расходов на содержание детей (присмотр и уход) (за исключением расходов на реализацию образовательной программы дошкольного образования, а также расходов на содержание недвижимого имущества учреждений). Сумма родительской платы в месяц составит от 2175 до 3887 рублей в месяц в зависимости от типа, вида учреждения. В настоящее время родительская плата установлена  в размере 20% от расходов на содержание детей (присмотр и уход) (за исключением расходов на реализацию образовательной программы дошкольного образования), сумма родительской платы в месяц составляет от 2047 до 3593 рублей.</t>
  </si>
  <si>
    <t xml:space="preserve">С учётом срока эксплуатации и фактического физического износа конструктивных элементов зданий разработан перспективный план капитального ремонта объектов образования до 2015 года. Согласно данному плану планируется выполнить капитальный ремонт 19 зданий ОУ:
- 8 дошкольных учреждений (МБДОУ №№6, 47, 50, 56, 65, 75, 76, 83);
- 11 общеобразовательных учреждений (МБОУ лицей №2, СОШ №№8, 13, 18, 19, 29, 32, 38, прогимназия «Сезам», НШ-ДС №43 (дошкольное отделение), НШ-ДС №39 (дошкольное отделение)).
Кроме этого окружной целевой программой "Новая школа Югры на 2010-2013 годы и на период до 2015 года" планируется реконструкция 2 зданий ОУ: МБДОУ №23 «Золотой ключик»; МБВ(с)ОУО(с)ОШ №1 (ул. Профсоюзов, 52).
</t>
  </si>
  <si>
    <t>Целевой программой ХМАО-Югры "Новая школа Югры на 2010-2013 годы и на период до 2015 года" в г. Сургуте предусмотрено строительство 22 объектов образования общей мощностью 7351 мест (школьные - 2931 мест, дошкольные - 4420 мест), в том числе: 3 школы - 2451 мест; 15 детских садов - 3740 мест; 4 школы -детских сада - 1160 мест.
По программе "Новая школа Югры": 
- введены в эксплуатацию в 2012 году здания детского сада №21 "Светлячок" в 39 мкрн. на 260 мест, в 2013 году здание детского сада №29 "Журавушка" в 32 мкрн. на 200 мест; 
- планируется к вводу в 2013 году здание детского сада №33 "Аленький цветочек" в 24 мкрн. на 300 мест;
- ведётся строительство 4-х зданий детских садов общей мощностью 860 мест (№1 в 32 мкрн., №2 в 31 мкрн., 33 мкрн., №2 в 34 мкрн.). 
Также начато строительство за счёт привлечённых средств двух школ в 31 и 40 мкрн. общей мощностью 1626 мест и прогимназии в 24 мкрн. на 300 мест.</t>
  </si>
  <si>
    <t xml:space="preserve">Строительство социальных объектов на территории города осуществляется в рамках долгосрочной целевой программы "Строительство объектов социального и культурного значения в городе Сургуте на период с 2010 по 2015 годы" .
Также в рамках целевой программы ХМАО-Югры "Новая школа Югры на 2010-2013 годы и на период до 2015 года" в г. Сургуте предусмотрено строительство 22 объектов образования общей мощностью 7351 мест (школьные - 2931 мест, дошкольные - 4420 мест), в том числе: 3 школы - 2451 мест; 15 детских садов - 3740 мест; 4 школы - детских сада - 1160 мест.
По программе "Новая школа Югры": 
- введены в эксплуатацию в 2012 году здания детского сада №21 "Светлячок" в 39 мкрн. на 260 мест, в 2013 году здание детского сада №29 "Журавушка" в 32 мкрн. на 200 мест; 
- планируется к вводу в 2013 году здание детского сада №33 "Аленький цветочек" в 24 мкрн. на 300 мест;
- ведётся строительство 4-х зданий детских садов общей мощностью 860 мест (№1 в 32 мкрн., №2 в 31 мкрн., 33 мкрн., №2 в 34 мкрн.). Также начато строительство за счёт привлечённых средств двух школ в 31 и 40 мкрн. общей мощностью 1626 мест и прогимназии в 24 мкрн. на 300 мест.
</t>
  </si>
  <si>
    <t>Ежегодно департаментом образования Администрации города Сургута формируется заявка в Департамент образования и молодежной политики ХМАО-Югры на целевую подготовку специалистов с педагогическим образованием.
Вопрос нехватки педагогических кадров решается за счет:                                                                                                   -  обучения и курсовой переподготовки работников МДОУ, занимающих педагогические и иные должности при сотрудничестве с СурГПУ и "Сургутским центром занятости населения";                                                                                                                                                            - взаимодействия с Сургутским филиалом Ханты-Мансийского технолого-педагогическим колледжем по подготовке студентов получающих профессиональное образование по специальности "Дошкольное воспитание"; 
- приглашения для трудоустройства педагогических работников из других территорий РФ;                                                                                                                          - оптимизации деятельности по наставничеству и сопровождению молодых специалистов в МБДОУ;                                                                                                 - формирования в МБДОУ резерва педагогических кадров из числа студентов, проходящих практику на базе МБДОУ.</t>
  </si>
  <si>
    <t xml:space="preserve">Увеличение заработной платы обслуживающего персонала муниципальных образовательных учреждений осуществляется ежегодно путем увеличения размера базовой единицы. Повышение оплаты труда произведено на 5,5% с 01.01.2013 г. Планируется  повышение заработной платы на 5% - с 1 января 2014 года, на 5% - с 1 января 2015 года.
В отличие от большинства других муниципальных образований, получающих на данные цели дотацию из окружного бюджета, городом Сургутом в течение двух последних лет повышение заработной платы бюджетникам производится за счет собственных средств.
</t>
  </si>
  <si>
    <t xml:space="preserve">Приобретение санаторно-курортных путёвок относиться к полномочиям субъекта РФ и осуществляется для жителей ХМАО-Югры за счёт средств бюджета автономного округа. Распределение по муниципальным образованиям осуществляется Окружной санаторно-курортной отборочной комиссией Департамента здравоохранения ХМАО-Югры. 
Комитет по здравоохранению Администрации города осуществляет распределение санаторно-курортных путёвок между учреждениями здравоохранения города пропорционально численности прикреплённого населения. Отбор пациентов для санаторно-курортного лечения в ЛПУ осуществляется санаторно-курортной отборочной комиссией по распределению путёвок в санаторно-курортные учреждения лицам, имеющим показания и подавшим заявление на имя главного врача. 
Порядок медицинского отбора и направления больных на санаторно-курортное лечение утверждён приказом Министерства здравоохранения и социального развития РФ от 22.11.2004 № 256 «О порядке медицинского отбора и направления больных на санаторно-курортное лечение» (с изменениями от 23.07.2010) и постановлением Правительства ХМАО-Югры от 19.02.2010 № 53-п «О порядке направления диспансерной группы населения ХМАО-Югры на санаторно-курортное лечение». Согласно данным нормативным документам бесплатными путёвками обеспечиваются дети в возрасте от 4 до 18 лет и взрослые, состоящие на диспансерном учёте в лечебно-профилактическом учреждении по поводу хронических заболеваний.
</t>
  </si>
  <si>
    <t xml:space="preserve">Также, на основании постановления Администрации города от 19.08.2008 № 3131 "О введении новой системы оплаты труда в муниципальных образовательных учреждениях города Сургута" (с изменениями от 28.12.2012) работникам производится единовременная выплата к отпуску в размере месячного фонда заработной платы труда по основной тарифной ставке (должностному окладу) за норму часов за ставку заработной платы. 
Постановлением Администрации города от 06.04.2009 № 1199 «О выплатах социального характера работникам муниципальных образовательных учреждений» (с изменениями от 23.08.2011) предусмотрена оплата  оздоровления работникам  в размере до 2% от фонда оплаты труда в пределах общего предельного объема бюджетных ассигнований на соответствующий финансовый год. Выделение из местного бюджета средств на указанные цели не представляется возможным в связи с минимальной бюджетной обеспеченностью. </t>
  </si>
  <si>
    <t xml:space="preserve">Решение вопроса строительства жилья требует дополнительного рассмотрения с учетом необходимости финансового обеспечения завершения объектов, начатых строительством, обеспечения доли города в строительстве в рамках окружных программ, выкупа объектов, стоящихся в рамках ГЧП. </t>
  </si>
  <si>
    <t xml:space="preserve">Развлекательные комплексы, расположенные на территории муниципального образования городской округ город Сургут, в основном находятся в частной собственности.
Ценообразование на продукты питания, услуги, работы представители частного бизнеса осуществляют самостоятельно. Полномочия органов местного самоуправления на осуществление какого-либо влияния, в том числе изменение ценовой политики частных предпринимателей, отсутствуют.
На территории города Сургута действуют муниципальные организации, непосредственно занимающиеся детским досугом и семейным отдыхом. Например, такие как: МАУ ГКЦ «Городской культурный центр» («Строитель»), МБУ «Ледовый дворец спорта», МБОУ ДОД СДЮСШОР «Аверс» и другие. В таких организациях действуют тарифы, установленные Администрацией города, и являются доступными для широкого круга лиц
</t>
  </si>
  <si>
    <t xml:space="preserve">На сегодняшний день в муниципальном образовании городской округ город Сургут постановлением Администрации города от 17.01.2011 № 106 утверждена долгосрочная целевая программа  «Строительство, реконструкция, капитальный ремонт и ремонт дорожно-уличной сети в городе Сургуте на период с 2011по 2015 годы»;         
        В настоящее время разрабатывается  концепция долгосрочной целевой программы «Развитие городского пассажирского транспорта города Сургута на период до 2015 года и на перспективу до 2020 года», завершение работ по разработке данной концепции – 30.06.2013 года.
</t>
  </si>
  <si>
    <t xml:space="preserve">Финансовое обеспечение расходов на комплексный и текущий ремонт учреждений образования является одним из приоритетных при формировании и исполнении бюджета города в течение ряда последних лет. 
Подтверждением этому является отражение данных направлений в разделе IV «Основные приоритеты бюджетных расходов» Основных направлений бюджетной и налоговой политики на 2013 год и плановый период 2014 – 2015 годов, утвержденных решением Думы города от 26.09.2013 № 220-V ДГ.
 С учётом срока эксплуатации и фактического физического износа конструктивных элементов зданий разработан перспективный план капитального ремонта объектов образования до 2015 года. Согласно данному плану планируется выполнить капитальный ремонт 19 зданий ОУ:
- 8 дошкольных учреждений (МБДОУ №№6, 47, 50, 56, 65, 75, 76, 83);
- 11 общеобразовательных учреждений (МБОУ лицей №2, СОШ №№8, 13, 18, 19, 29, 32, 38, прогимназия «Сезам», НШ-ДС №43 (дошкольное отделение), НШ-ДС №39 (дошкольное отделение)).
Кроме этого окружной целевой программой "Новая школа Югры на 2010-2013 годы и на период до 2015 года" планируется реконструкция 2 зданий ОУ: МБДОУ №23 «Золотой ключик»; МБВ(с)ОУО(с)ОШ №1 (ул. Профсоюзов, 52).
Целевой програмой ХМАО-Югры "Новая школа Югры на 2010-2013 годы и на период до 2015 года" в г. Сургуте предусмотрено строительство 22 объектов образования общей мощностью 7351 мест (школьные - 2931 мест, дошкольные - 4420 мест), в том числе: 3 школы - 2451 мест; 15 детских садов - 3740 мест; 4 школы -детских сада - 1160 мест.
По программе "Новая школа Югры": 
- введены в эксплуатацию в 2012 году здания детского сада №21 "Светлячок" в 39 мкрн. на 260 мест, в 2013 году здание детского сада №29 "Журавушка" в 32 мкрн. на 200 мест; 
- планируется к вводу в 2013 году здание детского сада №33 "Аленький цветочек" в 24 мкрн. на 300 мест;
- ведётся строительство 4-х зданий детских садов общей мощностью 860 мест (№1 в 32 мкрн., №2 в 31 мкрн., 33 мкрн., №2 в 34 мкрн.). 
Также начато строительство за счёт привлечённых средств двух школ в 31 и 40 мкрн. общей мощностью 1626 мест и прогимназии в 24 мкрн. на 300 мест.
</t>
  </si>
  <si>
    <t xml:space="preserve"> Качество выполнения ремонтных работ посьоянно контролируется, также существует гарантийный период на выполненые ремонтные работы (ямочный ремонт – 1 год, ремонт – 3  года)   выявляются   дефекты,   подрядные   организации   устраняют   данные деффекты за свой счет.</t>
  </si>
  <si>
    <t xml:space="preserve">Для развития и обновления материально-технической базы образовательных учреждений в 2013 году приобретаются:
- мебель в учебные кабинеты, групповые, обеденные залы в количестве 13 739 ед. на сумму 46 млн. 500 тыс. руб.;
- игрушки и игровое оборудование на сумму 7 млн. 184 тыс. руб.;
- торгово-технологическое и холодильное оборудование в пищеблоки на сумму 4 млн.100 тыс. руб. (82 ед.);
- прачечное оборудование 2 млн. 200 тыс. руб. в количестве 54 шт.;
- 139 единиц медицинского оборудования на сумму 1 млн. 400 тыс. руб.;
- малые архитектурные формы (3 МБДОУ) на сумму – 1 млн. 831 тыс. руб. и др.                                                                                              
- 17 комплектов образовательной робототехники на сумму 14 млн. 50 тыс. руб.;
- цифровые лаборатории в 24 ОУ для кабинетов естественно-научного цикла в основной школе и для окружающего мира в начальной школе на общую сумму 17 млн. 2 тыс. руб.
- технические средства обучения на сумму 21 млн. 39 тыс. руб.: 54 интерактивных комплекса, 6 сенсорных панелей (4 ОУ), 4 мобильных класса, серверное оборудование и др.;
- оборудование рабочих мест педагогов (ноутбуки, принтеры, документкамеры и учебно-наглядные пособия) в 38 образовательных учреждениях на сумму 16 млн. 890 тыс. руб.;
- спортивный инвентарь и оборудование для спортивных залов в 27 ОУ на сумму 13 млн. 408 тыс. руб.;
- музыкальное оборудование (13 ОУ) и оборудование для кабинетов технологии (9 ОУ) на сумму 10 млн. 418 тыс. руб. </t>
  </si>
  <si>
    <t xml:space="preserve"> Одним из определяющих факторов доступности амбулаторно-поликлинической помощи является уровень укомплектованности штатных должностей врачей физическими лицами, который по многим «узким» специальностям (оториноларинголог, ревматолог, эндокринолог, офтальмолог, невролог и пр.) составляет 40-60%. Причинами низкой укомплектованности «узкими» специалистами являются: недостаток на рынке труда специалистов с медицинским образованием по «узкой» специализации, увольнение специалистов в связи с выходом на пенсию и уход в декретные отпуска, переход на работу в учреждения здравоохранения окружного, ведомственного подчинения и в частные структуры, в которых комфортнее условия труда за счет больших временных затрат на прием одного пациента, лучше социальные гарантии. Для привлечения и закрепления медицинских кадров из муниципального бюджета выделяются денежные средства на оплату аренды жилья для приглашенных специалистов, в том числе, отоларингологов, офтальмологов, неврологов. 
Повышение квалификации медицинского персонала является важнейшим резервом улучшения качества медицинской помощи населению. С 2010 по 2012 год на различных циклах повышения квалификации (сертификационные, профессиональной переподготовки, тематического усовершенствования и пр.) прошли обучение 574 врача. Кроме того, специалисты муниципального здравоохранения в целях обмена опытом, повышения знаний по профилактике заболеваний, новым современным методам лечения принимают участие в научно-практических конференциях, семинарах, съездах и форумах, проводимых как на уровне города, так и округа, РФ. В плане обучения на 2013-2017 годы запланирована учеба более 1000 врачей и 2000 средних медицинских работников.
Значительное влияние на качество муниципальной услуги оказывает состояние материально-технической базы и оснащенность лечебно-профилактических учреждений современным оборудованием, а также своевременное обновление оборудования, подлежащего списанию вследствие его физического износа. В 2012 году в рамках реализации окружных программ и за счет средств городского бюджета приобретены ядерно-магнитный резонансный и два компьютерных томографа, рентгенологические аппараты, эндоскопическое оборудование и УЗ аппараты, анализаторы для биохимических и клинико-диагностических лабораторий. 
Для улучшения материально-технической базы муниципальных учреждений здравоохранения в 2012 году проведен ряд мероприятий: 
 продолжено строительство поликлиники на 700 посещений в смену для населения, проживающего в 37 мкр. города;
 открыто лечебно-профилактическое отделение №3 МБУЗ «Стоматологическая поликлиника №2» на арендованных площадях по пр. Комсомольский, д. 22, для жителей Восточного района города;
 начаты работы по капитальному ремонту и реконструкции ожогового корпуса МБУЗ Клиническая городская больница №1»;
  закончена облицовка фасада и ремонт кровли здания МБУЗ «Городская поликлиника №3»;
 выполнены проектные работы по капитальному ремонту фасада поликлиники МБУЗ «Городская поликлиника №4».
В 2013 году планируется: 
- осуществить размещение МБУЗ «Городской врачебно-физкультурный диспансер» на арендованных площадях в здании, расположенном по адресу: пр. Комсомольский, дом 22 с возможностью последующего выкупа;
- продолжить мероприятия по оснащению муниципальных учреждений здравоохранения медицинским оборудованием.
</t>
  </si>
  <si>
    <t>Повысить качество и комфортность городской среды за счет увеличения зеленых насаждений, по организации парков и скверов, очистки водоемов, обустройство пляжа реализуется в рамках реализации ведомственной це-левой программы «Благоустройство рекреационных зон» на 2013-2015 годы.
По объёмам и объектам ремонтных работ городских дорог, на которые утверждены средства в рамках  бюджета города, проводятся открытые аукционы. Основные сроки проведения аукционов – май и июнь 2013 года. Бюджетом города на 2013 год предусмотрены следующие ремонтные работы:
1) Восстановление дорожного покрытия методом сплошного асфальтирования – 115,112 тыс.м2 (работы ведутся на улицах города: ул. Энергетиков, ул. Коротчаева); 
2) Нанесение защитных тонкослойных холодных покрытий на основе литых эмульсионно–минеральных смесей – 120,00 тыс.м2 (работы ведутся на улицах города).
3) Устранение повреждений дорожных покрытий (стройно-инъекционный метод) – 20,00 тыс.м2 (работы ведутся по ул. 30 лет Победы, ул. Профсоюзов).
4) Устранение повреждений дорожных покрытий литым асфальтобетоном – 1,00 тыс.м2.
5) Устранение повреждений дорожных покрытий дорожным ремонтёром – 0,4 тыс.м2  (работы ведутся на улицах города).
6) Предусмотрен ремонт следующих улиц:
- Ремонт автодороги по ул. Просвещения (752 м.п.) – 7,01 тыс.м2 
- Ремонт автодороги по ул. Ленина от ул.Профсоюзов до ул. Чехова (667 м.п.) – 7,684  тыс.м2;
- Ремонт автодороги по ул. Чехова (698 м. п.) – 7,290 тыс.м2 (к работам преступили 20.05.2013);
- Ремонт автодороги по ул. Базовая (1240 м.п.) – 11,146 тыс.м2;
- Ремонт автодороги по ул. Мечникова (613 м.п.) – 4,089 тыс.м2 ;
- Ремонт проезда от ул. Толстого до школы № 20 (191 м.п.) – 1,356 тыс.м2;
- Ремонт проезда от пр. Пролетарский до ул. Университетская, 23 (381 м.п.) – 2,341  тыс.м2 ;
- Ремонт автодороги проезда Первопроходцев (739 м.п) – 6,485 тыс.м2 ;
На остальные объекты ремонта готовится конкурсная документация для объявления открытых аукционов, которые пройдут в июне 2013:
- Ремонт автодороги по ул. Пушкина (730м.п.) – 14,37 тыс.м2;
- Ремонт бульвара Писателей на участке от ул.Лермантова до ул.Чехова (533 м.п.) – 5,85 тыс.м2;
- Благоустройство автобусной площадки на Ж/Д вокзале – 1,231 тыс.м2.
Также, в связи с передачей автомобильных дорог Филиала ОАО «ОГК-2» - Сургутская ГРЭС-1 в муниципальную собственность, планируется в летний период 2013 года выполнить работы по приведению обозначенных автомобильных дорог в  соответствующее нормативным требованиям эксплуатационное состояние (ул. Электротехническая, ул. Пионерная, Васильева) (ремонт тротуаров, ЛУО, ограждений, проезжей части). 
Дорожные службы города готовы к выполнению  ремонтных работ  улично-дорожной сети города. Все работы будут выполнены в полном объеме в установленные муниципальных контрактах сроки.</t>
  </si>
  <si>
    <t>Для обеспечения образовательных учреждений спортивными залами для реализации ФГОС по предмету "физическая культура" определён перечень образовательных учреждений для строительства быстровозводимых спортивных комплексов, в том числе на территории МБОУ СОШ №26. С целью сохранения открытой спортивной площадки департаментом образования совместно с образовательным учреждением согласовано пятно застройки на земельном участке, на котором в настоящее время расположена теплица.</t>
  </si>
  <si>
    <t xml:space="preserve">Требуется дополнительная проработка вопроса, так как необходимо установить правообладателя указанного земельного участка. </t>
  </si>
  <si>
    <t>Обеспечение МБДОУ квалифицированными педагогическими кадрами планируется за счет:
• обучения в СурГПУ работников дошкольных образовательных учреждений, занимающих непедагогические должности;
• осуществления взаимодействия с Сургутским центром занятости населения в рамках окружной программы «О дополнительных мероприятиях, направленных на снижение напряженности на рынке труда Ханты-Мансийского автономного округа-Югры» в части:
- подготовки педагогических работников для образовательных учреждений из числа лиц, состоящих на учете в Сургутском центре занятости населения,
- обучения женщин (подготовка, переподготовка, повышение квалификации), осуществляющих уход за ребенком до трех лет и планирующих возвращение к трудовой деятельности;                                                                                                                                                   • проведения ряда мероприятий по профориентационной работе среди учащихся старших классов:
• подготовка специалистов для дошкольных учреждений ВУЗами города на бюджетной основе.</t>
  </si>
  <si>
    <t xml:space="preserve">Целевой программой ХМАО-Югры "Новая школа Югры на 2010-2013 годы и на период до 2015 года" в г. Сургуте предусмотрено строительство 22 объектов образования общей мощностью 7351 мест (школьные - 2931 мест, дошкольные - 4420 мест), в том числе: 3 школы - 2451 мест; 15 детских садов - 3740 мест; 4 школы - детских сада - 1160 мест.
По программе "Новая школа Югры": 
- введены в эксплуатацию в 2012 году здания детского сада №21 "Светлячок" в 39 мкрн. на 260 мест, в 2013 году здание детского сада №29 "Журавушка" в 32 мкрн. на 200 мест; 
- планируется к вводу в 2013 году здание детского сада №33 "Аленький цветочек" в 24 мкрн. на 300 мест;
- ведётся строительство 4-х зданий детских садов общей мощностью 860 мест (№1 в 32 мкрн., №2 в 31 мкрн., 33 мкрн., №2 в 34 мкрн.). 
Также начато строительство за счёт привлечённых средств двух школ в 31 и 40 мкрн. общей мощностью 1626 мест и прогимназии в 24 мкрн. на 300 мест.
</t>
  </si>
  <si>
    <t xml:space="preserve">Адресный перечень дворовых  территорий, планируемых к ремонту при условии бюджетного софинансирования, формируется по  заявкам, предоставленным управляющими организациями (УК и ТСЖ), на основании протокола общего собрания собственников помещений многоквартирного дома, по  критериям отбора, согласованным депутатами Думы города Сургута  и утвержденными  постановлением Администрации города от 15.05.2012 № 3316 «Об утверждении положения по организации и проведению работ по благоустройству дворовых территорий многоквартирных домов» (с изменениями от 28.03.2013 № 2029)  Критериями приоритетности отбора предусмотрены такие показатели, как техническое состояние территории, включающее степени разрушения и подтопляемости, необходимость завершения работ, начатых в прошлом году, комплексность выполнения работ совместно с благоустройством территорий смежно расположенных объектов,  год проведения последнего ремонта территории.  </t>
  </si>
  <si>
    <t xml:space="preserve"> До начала застройки микрорайонов разрабатывается документация по планировке территории. Документация на данные территории была разработана в соответствии со «СНиП 2.07.01-89*. Градостроительство. Планировка и застройка городских и сельских поселений». Данный СНиП не учитывал высокий уровень автомибилизации в городе Сургуте. В настоящее время утверждены региональные нормативы градостроительного проектирования и местные нормативы градостроительного проектирования. Данные нормативы предусматривают не только существующий уровень автомобилизации, но и рассчитаны на перспективу. Этими нормативами предусмотрено обеспеченность стояночными местами территории микрорайонов из расчета одно машиноместо на одну квартиру. Новая документация по планировке территории микрорайонов разрабатывается уже с учетом этих нормативов.</t>
  </si>
  <si>
    <t xml:space="preserve">Граждане, в том числе молодые семьи, состоящие в трудовых отношениях в муниципальных учреждениях, финансируемых из средств бюджета города Сургута, имеют право на получение субсидии в рамках долгосрочной целевой программы «Предоставление субсидий на строительство или приобретение жилья за счет средств местного бюджета на 2010-2018 годы».                                                                                                                                                                                                                                                                       Кроме того на территории города Сургута реализуется долгосрочная целевая программа «Обеспечение жильем молодых семей в городе Сургуте на 2011-2015 годы» в соответствии с федеральной целевой программой «Жилище» на 2011-2015 годы». 
Участником программы может быть молодая семья, в том числе неполная молодая семья, состоящая из одного молодого родителя и одного и более детей, имеющая постоянное место жительства и регистрацию на территории города Сургута,  соответствующая следующим условиям:
а) возраст каждого из супругов либо одного родителя в неполной семье на день принятия уполномоченным органом решения о включении молодой семьи - участницы подпрограммы в список претендентов на получение социальной выплаты в планируемом году не превышает 35 лет;
б) органом местного самоуправления семья признана нуждающейся в жилом помещении;
в) наличие у семьи доходов, позволяющих получить кредит, либо иных денежных средств, достаточных для оплаты расчетной (средней) стоимости жилья в части, превышающей размер предоставляемой социальной выплаты.
Государственная поддержка молодым семьям предоставляется в форме социальных выплат на приобретение или строительство жилых помещений. 
1. Социальные выплаты используются:
а) для оплаты цены договора купли-продажи жилого помещения;
б) для оплаты цены договора строительного подряда на строительство индивидуального жилого дома;
в) для осуществления последнего платежа в счет уплаты паевого взноса в полном размере, в случае, если молодая семья или один из супругов в молодой семье является членом жилищного, жилищно-строительного, жилищного накопительного кооператива, после уплаты которого жилое помещение переходит в собственность этой молодой семьи;
г) для уплаты первоначального взноса при получении жилищного кредита, в том числе ипотечного, или жилищного займа на приобретение жилого помещения или строительство индивидуального жилого дома;
д) для оплаты договора с уполномоченной организацией на приобретение в интересах молодой семьи жилого помещения экономкласса на первичном рынке жилья, в том числе на оплату цены договора купли-продажи жилого помещения (в случаях, когда это предусмотрено договором) и (или) оплату услуг указанной организации;
е) для погашения основой суммы долга и уплаты процентов по жилищным кредитам, в том числе ипотечным, или жилищным займам на приобретение жилого помещения или строительство индивидуального жилого дома, полученным до 01 января 2011 года.
Участники программы имеют право использовать социальную выплату для приобретения у любых физических и (или) юридических лиц жилого помещения как на первичном, так и на вторичном рынке жилья или создания объекта индивидуального жилищного строительства, отвечающих установленным санитарным и техническим требованиям, благоустроенных применительно к условиям населенного пункта, выбранного для постоянного проживания, в котором приобретается (строится) жилое помещение. Приобретаемое жилое помещение (создаваемый объект индивидуального жилищного строительства) должно находиться на территории Ханты-Мансийского автономного округа - Югры.
Возможность для молодых семей реализовать свое право на получение поддержки за счет средств бюджета города Сургута при улучшении жилищных условий предоставляется только один раз. Участие в программе является добровольным.
</t>
  </si>
  <si>
    <t xml:space="preserve">Спортивные объекты, которые будут построены
- загородный специализированный (профильный) спортивно-оздоровительный лагерь «Олимпия» на базе муниципального бюджетного учреждения «Олимпия», город Сургут»;
- загородный специализированный (профильный) военно-спортивный  лагерь «Барсова гора» на базе центра военно-прикладных видов спорта муниципального бюджетного учреждения «Центр специальной подготовки «Сибирский легион» (строительство объекта включено в Адресную инвестиционную программу ХМАО - Югры);
- Спортивный центр с универсальным игровым залом (№ 1). Строительство объекта предусмотрено долгосрочной целевой программой «Строительство объектов социального и культурного значения на период с 2010 по 2015 годы».
- Спортивный комплекс с плавательным бассейном на 50 метров. Строительство объекта предусмотрено окружной целевой программой «Развитие физической культуры и спорта в ХМАО – Югре» на 2011-2013 годы и на период до 2015 года», долгосрочной целевой программой «Строительство объектов социального и культурного значения на период с 2010 по 2015 годы».
- Спортивное ядро в мкр. 35А (2 и 3-й пусковой комплекс, трасса). 
- Строительство объекта предусмотрено долгосрочной целевой программой «Строительство объектов социального и культурного значения на период с 2010 по 2015 годы».
- Спортивный центр с универсальным игровым залом (№ 2).
- Спортивный центр с универсальным игровым залом (№ 3).
- Спортивный центр с плавательным бассейном.
</t>
  </si>
  <si>
    <t xml:space="preserve"> Строительство подземных парковок осуществляется застройщиком за счет собственных средств. Полномочия по регулированию отношений между покупателем и продавцом (застройщиком) на рынке жилья у органов местного самоуправления отсутствуют. </t>
  </si>
  <si>
    <t xml:space="preserve">Согласно Стандарту качества муниципальной услуги «Оказание медицинской помощи», утвержденному постановлением Администрации города Сургута от 05.03.2013 №1405, территориальные поликлиники города работают по шестидневной рабочей неделе, в воскресные дни прием пациентов ведут дежурные специалисты.
</t>
  </si>
  <si>
    <t xml:space="preserve">Функции по контролю и надзору за деятельностью управляющих организаций и товариществ собственников жилья закреплены за службой жилищного и строительного надзора Ханты-Мансийского автономного округа - Югры». 
Таким образом, по вопросу правомерности действий управляющей компании собственникам, нанимателям необходимо обращаться в Сургутский отдел инспектирования Службы жилищного и строительного надзора Ханты-Мансийского автономного округа–Югры по адресу:  город Сургут, улица Маяковского, 21а, телефон приемной 8 (3462) 52-53-60.
Администрация города (департамент по экономической политики, департамент городского хозяйства) при обращении жителей производит проверку соответствия тарифов на жилищно – коммунальные услуги действующему законодательству, а так же правильности начислений управляющими компаниями размеров платы за жилищно – коммунальные услуги.
</t>
  </si>
  <si>
    <t>Постановлением Правительства РФ от 29.12.2011 года № 1177 утвержден Порядок предоставления и распределения субсидий  из федерального бюджета бюджетам субъектов  РФ на возмещение части затрат в связи с предоставлением учителям общеобразовательных учреждений ипотечного кредита. Администрацией города направлена заявка на участие в ипотечном кредитовании учителей общеобразовательных учреждений.
 Государственная поддержка молодым учителям по обеспечению жильем на территории Ханты-Мансийского автономного округа - Югры по подпрограмме 5 «Улучшение жилищных условий отдельных категорий граждан» целевой программы Ханты-Мансийского автономного округа-Югры «Улучшение жилищных условий населения Ханты-Мансийского автономного округа-Югры на 2011-2013 годы и на период до 2015 года» осуществляется на основании Порядка утвержденного постановлением Правительства Ханты-Мансийского автономного округа – Югры от 05.04.2011№ 108-п.</t>
  </si>
  <si>
    <t xml:space="preserve"> Реорганизация образовательных учреждений проводится ежегодно. Так в 2012 году было реорганизовано 7 учреждений, в 2013 - 9 учреждений. В дальнейшем реорганизационные мероприятия будут проводится в соответствии с экономической целесообразностью.
Вопрос доступности дошкольного образования для детей в возрасте от 3 до 7 лет в городе Сургуте решается следующими образом:
1. В рамках  окружной целевой программы «Новая школа Югры на 2010-2013 и на период до 2015 года», утвержденной Постановлением Правительства ХМАО-Югры от 08.07.2010 №160-п (ред. от 19.04.2013):  
- комплектование детьми трёх новых детских садов №21 "Светлячок", №29 "Журавушка", №33 "Аленький цветочек" с проектной мощностью на 760 мест; 
- продолжается строительство 4 детских садов на 860 мест, завершение строительства запланировано на IV квартал 2013 года;
- запланировано строительство еще 12 детских садов на 4 538 мест.
2. Запланирована реконструкция МБДОУ №23 «Золотой ключик»; МБДОУ №37 "Колокольчик" (здание прогимназии МБДОУ гимназия №4), здания детского сада по пр. Первопроходцев, 12/1 (СурГУ) на 725 мест;
3. Запланировано открытие в 2013 году филиала МБДОУ №22 "Сказка" на базе МБОУ СОШ №15 на 75 мест;
4. Запланировано создание мобильных групп для детей в возрасте от 3 до 7 лет на 675 мест за счет переоборудования групповых помещений, предусмотренных для работы с детьми от 2 до 3 лет путем проведения ремонтных работ в отдельных помещениях (туалетных комнатах), замены спальной и иной мебели в соответствии с действующими правилами и нормативами;
5. В целях развития вариативных форм представления населению услуг дошкольного образования проводится следующая работа:
- созданы и стабильно функционируют группы кратковременного пребывания в образовательных учреждениях, реализующих основную общеобразовательную программу дошкольного образования;
- функционируют консультативные пункты по оказанию услуг коррекционно – развивающих логопедических, психолого-педагогических; - организация деятельности службы ранней помощи.
Постановлением Правительства РФ от 29.12.2011 года №1177 утвержден Порядок предоставления и распределения субсидий  из Федерального бюджета бюджетам субъектов  РФ на возмещение части затрат в связи с предоставлением учителям общеобразовательных учреждений ипотечного кредита. Администрацией города направлена заявка на участие в ипотечном кредитовании учителей общеобразовательных учреждений.
Для развития и обновления материально-технической базы образовательных учреждений в 2013 году приобретаются:
- мебель в учебные кабинеты, групповые, обеденные залы в количестве 13 739 ед. на сумму 46 млн. 500 тыс. руб.;
- игрушки и игровое оборудование на сумму 7 млн. 184 тыс. руб.;
- торгово-технологическое и холодильное оборудование в пищеблоки на сумму 4 млн.100 тыс. руб. (82 ед.);
- прачечное оборудование 2 млн. 200 тыс. руб. в количестве 54 шт.;
- 139 единиц медицинского оборудования на сумму 1 млн. 400 тыс. руб.;
- малые архитектурные формы (3 МБДОУ) на сумму – 1 млн. 831 тыс. руб. и др.                                                                                              
- 17 комплектов образовательной робототехники на сумму 14 млн. 50 тыс. руб.;
- цифровые лаборатории в 24 ОУ для кабинетов естественно-научного цикла в основной школе и для окружающего мира в начальной школе на общую сумму 17 млн. 2 тыс. руб.
- технические средства обучения на сумму 21 млн. 39 тыс. руб.: 54 интерактивных комплекса, 6 сенсорных панелей (4 ОУ), 4 мобильных класса, серверное оборудование и др.;
- оборудование рабочих мест педагогов (ноутбуки, принтеры, документкамеры и учебно-наглядные пособия) в 38 образовательных учреждениях на сумму 16 млн. 890 тыс. руб.;
- спортивный инвентарь и оборудование для спортивных залов в 27 ОУ на сумму 13 млн. 408 тыс. руб.;
- музыкальное оборудование (13 ОУ) и оборудование для кабинетов технологии (9 ОУ) на сумму 10 млн. 418 тыс. руб. 
Функциональные и качественные характеристики приобретаемого оборудования проверяются при приемке представителями образовательных учреждений.
В настоящее время дополнительное образование получают около 28 тыс. детей. В 5-ти муниципальных учреждениях дополнительного образования детей, подведомственных департаменту образования, обучаются  7 101 человек. Небольшая пропускная способность зданий учреждений дополнительного образования компенсируется открытием объединений и секций на базе общеобразовательных учреждений города. Всего в учреждениях дополнительного образования детей функционируют 622 объединения, из них 230 организованы на территории общеобразовательных учреждений.В общеобразовательных учреждениях реализуются 293 дополнительные образовательные программы, которые осваивают более 15 тысяч детей в 1 054 объединениях дополнительного образования.
В 2012 году организована деятельность 5-ти новых центров дополнительного образования детей, созданных на базах общеобразовательных учреждений (2 центра в гимназии «Лаборатория Салахова», по одному центру в СОШ №10, НОШ №30, лицее №3). Всего в 10-ти центрах занимаются 5 270 обучающихся из разных школ города. Каждый из центров ориентирован либо на отдельную категорию детей (среди которых дети-инвалиды и одаренные дети), либо на реализацию того или иного актуального направления дополнительного образования.Спектр дополнительных образовательных услуг и возможность их выбора для потребителей ежегодно расширяется.
Целевой программой ХМАО-Югры "Новая школа Югры на 2010-2013 годы и на период до 2015 года" в г. Сургуте предусмотрено строительство 22 объектов образования общей мощностью 7351 мест (школьные - 2931 мест, дошкольные - 4420 мест), в том числе: 3 школы - 2451 мест; 15 детских садов - 3740 мест; 4 школы - детских сада - 1160 мест.
По программе "Новая школа Югры": 
- введены в эксплуатацию в 2012 году здания детского сада №21 "Светлячок" в 39 мкрн. на 260 мест, в 2013 году здание детского сада №29 "Журавушка" в 32 мкрн. на 200 мест; 
- планируется к вводу в 2013 году здание детского сада №33 "Аленький цветочек" в 24 мкрн. на 300 мест;
- ведётся строительство 4-х зданий детских садов общей мощностью 860 мест (№1 в 32 мкрн., №2 в 31 мкрн., 33 мкрн., №2 в 34 мкрн.). 
Также начато строительство за счёт привлечённых средств двух школ в 31 и 40 мкрн. общей мощностью 1626 мест и прогимназии в 24 мкрн. на 300 мест.
План ремонтных работ на 2013 год:
По объёмам и объектам ремонта, на которые утверждены средства в рамках  бюджета города, проводятся открытые аукционы. Основные сроки проведения аукционов – май и июнь 2013 года. Бюджетом города на 2013 год предусмотрены следующие ремонтные работы:
1) Восстановление дорожного покрытия методом сплошного асфальтирования – 115,112 тыс.м2 (работы ведутся на улицах города: ул. Энергетиков, ул. Коротчаева); 
2) Нанесение защитных тонкослойных холодных покрытий на основе литых эмульсионно–минеральных смесей – 120,00 тыс.м2 (работы ведутся на улицах города).
3) Устранение повреждений дорожных покрытий (стройно-инъекционный метод) – 20,00 тыс.м2 (работы ведутся по ул. 30 лет Победы, ул. Профсоюзов).
4) Устранение повреждений дорожных покрытий литым асфальтобетоном – 1,00 тыс.м2.
5) Устранение повреждений дорожных покрытий дорожным ремонтёром – 0,4 тыс.м2  (работы ведутся на улицах города).
6) Предусмотрен ремонт следующих улиц:
- Ремонт автодороги по ул. Просвещения (752 м.п.) – 7,01 тыс.м2 
- Ремонт автодороги по ул. Ленина от ул.Профсоюзов до ул. Чехова (667 м.п.) – 7,684  тыс.м2;
- Ремонт автодороги по ул. Чехова (698 м. п.) – 7,290 тыс.м2 (к работам преступили 20.05.2013);
- Ремонт автодороги по ул. Базовая (1240 м.п.) – 11,146 тыс.м2;
- Ремонт автодороги по ул. Мечникова (613 м.п.) – 4,089 тыс.м2 ;
- Ремонт проезда от ул. Толстого до школы № 20 (191 м.п.) – 1,356 тыс.м2;
- Ремонт проезда от пр. Пролетарский до ул. Университетская, 23 (381 м.п.) – 2,341  тыс.м2 ;
- Ремонт автодороги проезда Первопроходцев (739 м.п) – 6,485 тыс.м2 ;
На остальные объекты ремонта готовится конкурсная документация для объявления открытых аукционов, которые пройдут в июне 2013:
- Ремонт автодороги по ул. Пушкина (730м.п.) – 14,37 тыс.м2;
- Ремонт бульвара Писателей на участке от ул.Лермантова до ул.Чехова (533 м.п.) – 5,85 тыс.м2;
- Благоустройство автобусной площадки на Ж/Д вокзале – 1,231 тыс.м2.
Также, в связи с передачей автомобильных дорог Филиала ОАО «ОГК-2» - Сургутская ГРЭС-1 в муниципальную собственность, планируется в летний период 2013 года выполнить работы по приведению обозначенных автомобильных дорог в  соответствующее нормативным требованиям эксплуатационное состояние (ул. Электротехническая, ул. Пионерная, Васильева) (ремонт тротуаров, ЛУО, ограждений, проезжей части). 
Дорожные службы города готовы к выполнению  ремонтных работ  улично-дорожной сети города. Все работы будут выполнены в полном объеме в установленные муниципальных контрактах сроки.
 </t>
  </si>
  <si>
    <t xml:space="preserve"> За период 2007-2012 годы комплексно отремонтировано 21 здание образовательных учреждений (11 дошкольных и 10 общеобразовательных). В связи с отсутствием резервного фонда для организации образовательного процесса ремонтируемых зданий образовательных учреждений, за год возможно выполнить комплексный текущий ремонт 4 зданий образовательных учреждений. В настоящее время ведётся комплексный текущий ремонт 3 зданий образовательных учреждений (2 общеобразовательных, 1 дополнительного образования). Также в 2013 году запланирован комплексный ремонт 2 зданий (1 общеобразовательное, 1 дошкольное).
</t>
  </si>
  <si>
    <t xml:space="preserve"> Средний физический износ автомобильных дорог местного значения в границах городского округа город Сургут составляет более 60%. Требуется капитальный ремонт (выполнение замены дорожной одежды (щебеночного, цементобетонного основания (плиты), покрытия проезжей части, установки (замены) бордюрного камня, восстановление тротуаров и т.п.)  и ремонт улично-дорожной сети города (ремонт покрытия проезжей части сплошным асфальтированием, ликвидация колейности, замена верхнего слоя асфальтобетонного покрытия).  Бюджетом 2013 года финансовые средства на выполнение капитального ремонта не предусмотрены.</t>
  </si>
  <si>
    <t>Численность обучающихся, занятых дополнительным образованием на протяжении последних лет,  относительно стабильна.   Снижение численности детей, занятых в УДОД в 2011 году, произошло в связи с переводом муниципальных образовательных учреждений дополнительного образования детей СДЮСШОР «Югория» им. Арарата Агвановича Пилояна, СДЮСШОР №1, ДЮСШ №3 в ведомство департамента культуры, молодежной политики и спорта. 
В связи с ежегодным увеличением общей численности обучающихся, а также необходимостью обеспечения территориальной доступности получения обучающимися услуг дополнительного образования, необходимо расширение городской сети учреждений дополнительного образования детей.    За последние 3 года  запросы потребителей на оказание муниципальной услуги по реализуемым программам дополнительного образования удовлетворялись в полном объёме, доля удовлетворенных запросов на оказание услуги в общем числе запросов составляла 100%. Не зарегистрировано ни одного незаконного отказа в приёме детей в объединения дополнительного образования.   По результатам социологического опроса, проведенного управлением общественных связей Администрации г.Сургута,   средние оценки по муниципальной услуге «Дополнительное образование в учреждениях дополнительного образования» значительно выше, чем по другим муниципальным услугам в сфере образования. По всем критериям оценки превышают 8 баллов из 10. Наиболее высоко респонденты оценили квалификацию педагогов и результативность реализации программ дополнительного образования.</t>
  </si>
  <si>
    <t xml:space="preserve"> Обеспеченность библиотеками города оценивается как неудовлетворительная: сеть из 12-ти библиотек при существующем нормативе – 32 общедоступных библиотеки и 10 детских библиотек. На одну публичную библиотеку в среднем приходится около 27 тыс. жителей при нормативе в 10 тыс. жителей. В области укрепления материально-технической базы подведомственных учреждений и развития сети стоит решение вопроса о приобретении встроено-пристроенных помещений для размещения общедоступных библиотек.
На территории города Сургута функционирует 3 муниципальных учреждения музейного типа: 2 музея и 1 галерея, с общим объемом основных и научно-вспомогательных фондов более 92,3 тыс. единиц хранения. Сургутский краеведческий музей также имеет три территориально обособленных структурных подразделения, что составляет 100% обеспеченности музеями от установленного норматива. 
В городе существует один парк - МАУ «Городской парк культуры и отдыха». Сургуту с населением 320,4 тыс. человек для достижения 100% обеспеченности необходимо 3 парка культуры и отдыха.
Высокая степень загруженности учебных площадей детских школ искусств и высокий спрос на услугу значительно ограничивает доступность муниципальной услуги для потребителей. В 2014 году планируется увеличение контингента на 375 человек, при условии ввода в эксплуатацию двух зданий для размещения Хореографических школ.
</t>
  </si>
  <si>
    <r>
      <rPr>
        <b/>
        <sz val="13"/>
        <color theme="1"/>
        <rFont val="Times New Roman"/>
        <family val="1"/>
        <charset val="204"/>
      </rPr>
      <t>Решили:</t>
    </r>
    <r>
      <rPr>
        <sz val="13"/>
        <color theme="1"/>
        <rFont val="Times New Roman"/>
        <family val="1"/>
        <charset val="204"/>
      </rPr>
      <t xml:space="preserve">
1. Рекомендовать в качестве одного из приоритетных направлений деятельности Администрации на предстоящий период - содержание и реконструкцию автомобильных дорог, в том числе с участием инвесторов с частным капиталом.
</t>
    </r>
  </si>
  <si>
    <t>Администрацией города ежегодно проводятся открытые аукционы на право заключения муниципальных контрактов по выполнению работ по содержанию дорожной сети города (автодороги, тротуары) с вывозом мусора/снега на специализированные свалки/полигоны, благоустройству (содержание и ремонт автопавильонов, урн для сбора мусора), ремонту дорог города Сургута.
Качество содержания улично-дорожной сети постоянно контролируется  еженедельной  вневедомственной комиссией, созданной  на основании распоряжения Администрации города от 13.01.2011 № 42 «О создании комиссии по обеспечению контроля за соблюдением требований к техническому и санитарному состоянию автомобильных дорог города Сургута».
На содержании за счет средств городского бюджета в 2013 году находится:
3 560,37 тыс. м2 – зимнее содержание, 
3 558,76 тыс. м2 – летнее содержание.
В 2013 году  работы по содержанию автомобильных дорог  местного значения в границах городского округа город Сургут выполняет 4 подрядные организации. Содержание тротуаров  - 3 организации.
 Работы по технической эксплуатации, содержанию и ремонту линий уличного освещения и средств регулирования дорожного движения осуществляет 1 организация  СГМУЭП «Горсвет».
1. Администрацией города ежегодно проводятся открытые аукционы на право заключения муниципальных контрактов по выполнению работ по содержанию дорожной сети города (автодороги, тротуары) с вывозом мусора/снега на специализированные свалки/полигоны, благоустройству (содержание и ремонт автопавильонов, урн для сбора мусора), ремонту дорог города Сургута.
Качество содержания улично-дорожной сети постоянно контролируется  еженедельной  вневедомственной комиссией, созданной  на основании распоряжения Администрации города от 13.01.2011 № 42 «О создании комиссии по обеспечению контроля за соблюдением требований к техническому и санитарному состоянию автомобильных дорог города Сургута».
На содержании за счет средств городского бюджета в 2013 году находится:
3 560,37 тыс. м2 – зимнее содержание, 
3 558,76 тыс. м2 – летнее содержание.
В 2013 году  работы по содержанию автомобильных дорог  местного значения в границах городского округа город Сургут выполняет 4 подрядные организации. Содержание тротуаров  - 3 организации.
 Работы по технической эксплуатации, содержанию и ремонту линий уличного освещения и средств регулирования дорожного движения осуществляет 1 организация  СГМУЭП «Горсвет».
Содержание улично-дорожной сети выполняется в полном объеме</t>
  </si>
  <si>
    <t xml:space="preserve"> Государственная поддержка молодым учителям по обеспечению жильем на территории Ханты-Мансийского автономного округа - Югры по подпрограмме 5 «Улучшение жилищных условий отдельных категорий граждан» целевой программы Ханты-Мансийского автономного округа-Югры «Улучшение жилищных условий населения Ханты-Мансийского автономного округа-Югры на 2011-2013 годы и на период до 2015 года» осуществляется на основании Порядка утвержденного постановлением Правительства Ханты-Мансийского автономного округа – Югры от 05.04.2011№ 108-п.
Постановлением Правительства РФ от 29.12.2011 года №1177 утвержден Порядок предоставления и распределения субсидий из Федерального бюджета бюджетам субъектов  РФ на возмещение части затрат в связи с предоставлением учителям общеобразовательных учреждений ипотечного кредита. Администрацией города направлена заявка на участие в ипотечном кредитовании учителей общеобразовательных учреждений.  </t>
  </si>
  <si>
    <t xml:space="preserve"> Главой 5 Бюджетного кодекса РФ установлены принципы бюджетной системы РФ, в том числе принцип сбалансированности бюджета и принцип общего (совокупного) покрытия расходов. 
В соответствии с указанными принципами, расходы бюджета не могут быть увязаны с определенными доходами, а объем расходов бюджета должен соответствовать суммарному объему доходов и поступлений из источников финансирования дефицита бюджета.
Планирование расходов бюджета города осуществляется исходя из расходных полномочий городских округов по решению вопросов местного значения (содержание сети муниципальных учреждений образования, здравоохранения, культуры, обслуживание городской инфраструктуры, организация пассажирских перевозок, благоустройство территорий, ремонт дорог и объектов социальной сферы, строительство новых объектов и др.). При этом учитывается общий объем поступлений в бюджет.
Итоги исполнения бюджета города по расходам за 2011 и 2012 год соответственно составили: 17 982 млн. рублей и 19 621 млн. рублей
</t>
  </si>
  <si>
    <t xml:space="preserve">Система мониторинга заработной платы как на уровне муниципалитетов, так и на уровне субъектов Российской Федерации,  на федеральном уровне  выстроена на основе показателей средней заработной платы работников (физических лиц), в том числе и заработной платы учителей. Заработная плата на ставку учителя не отражает реальную заработную плату, получаемую указанными работниками. </t>
  </si>
  <si>
    <t xml:space="preserve"> Транспортная связь с новыми торговыми комплексами "СИТИ-МОЛЛ", "Аура", "Союз" и "Лента" обеспечена. В соответствии с разработанным техническим заданием 24.08.2012 заключен муниципальный контракт на разработку концепции долгосрочной целевой программы «Развитие городского пассажирского транспорта города Сургута на период до 2015 года и на перспективу до 2020 года»  с ООО «Южный Научно-Исследовательский Союз» (г.Ставрополь). Окончание работ - 30.06.2013</t>
  </si>
  <si>
    <t>Граждане, состоящие в трудовых отношениях в муниципальных учреждениях, финансируемых из средств бюджета города Сургута, имеют право на получение субсидии в рамках долгосрочной целевой программы «Предоставление субсидий на строительство или приобретение жилья за счет средств местного бюджета на 2010-2018 годы».
  Кроме того, в настоящее время находится в стадии принятия долгосрочная целевая программа «Обеспечение жильём отдельных категорий граждан в городе Сургуте на 2011 – 2013 годы и на период до 2015 года». 
Одной из задач данной программы является обеспечение финансовой поддержки молодым учителям – участникам программы для приобретения (строительства) отдельного благоустроенного жилья путем предоставления социальных выплат  на приобретение жилья или строительства индивидуального жилого дома.
Участниками программы могут быть молодые учителя государственных образовательных учреждений автономного округа и муниципальных образовательных учреждений, реализующие образовательные программы начального, общего, основного общего и среднего (полного) общего образования, соответствующие следующим условиям:
-  нуждающиеся в улучшении жилищных условий в соответствии с действующим законодательством;
-  постоянно проживающие на территории автономного округа не менее 5 лет;
 -   имеющие педагогический стаж работы не менее 1 года;
 - возраст не превышает 35 лет на день принятия органом исполнительной власти субъекта Российской Федерации решения о включении молодого учителя-участника подпрограммы в список претендентов на получение социальной выплаты в планируемом году; 
 - наличие у  молодых учителей доходов, позволяющих получить кредит, либо иных денежных средств, достаточных для оплаты расчетной (средней) стоимости жилья в части, превышающей размер предоставляемой социальной выплаты.
В настоящее время ведется прием заявлений от молодых учителей, желающих участвовать в программе.
Обеспечение жильем молодых специалистов, не относящиеся к вышеуказанным категориям, не относятся к полномочиям органов местного самоуправления.</t>
  </si>
  <si>
    <t>Проблемы утилизации мусора в городе не существует. Вывозимый из города  мусор утилизируется на муниципальном полигоне ТБО. В настоящее время размещен муниципальный заказ на выполнение работ по расширению 2-ой очереди полигона. Также в ближайшее время планируется утвердить «Генеральную схему санитарной очистки территории городского округа город Сургут», регламентирующую отношения в сфере обращения с от-ходами производства и потребления, образующимися в процессе жизнедея-тельности и хозяйственной деятельности населения, хозяйственно-производственной деятельности индивидуальных предпринимателей и юридических лиц на территории города Сургут, а также порядок учета и контроля движения отходов.</t>
  </si>
  <si>
    <t xml:space="preserve"> В части оборудования специальными пандусами здание по пр. комсомольский,36/1 Распоряжением Правительства Ханты- Мансийского автономного округа-Югры   №762-рп от 22.12.2012 «О принятии в 2013 году в государственную собственность ХМАО-Югры медицинских организаций муниципальной системы здравоохранения ХМАО-Югры» муниципальные бюджетные  учреждения здравоохранения, в том числе и диагностический центр по пр.Комсомолький, 36/1, МБУЗ «КГП №2», передаются  в  государственную  собственность  ХМАО-Югры. Выполнить мероприятия по обеспечению доступности для маломобильных групп населения за счет средств муниципалитета не представляется возможным.
</t>
  </si>
  <si>
    <t xml:space="preserve">Контроль за выпуском транспортных средств осуществляется механиками автопредприятий с обязательным предрейсовым медицинским осмотром.  Еженедельно рабочей группой в составе представителей федеральных контролирующих служб (ГИБДД, УФНС, УГАДН) и департамента городского хозяйства проводятся проверки работы маршрутных автобусов. К нарушителям применяются меры административного воздействия. </t>
  </si>
  <si>
    <t xml:space="preserve"> Постановлением Администрации города от 15.02.2013 № 936 внесены изменения в Порядок предоставления земельных участков, установки, монтажа и сдачи в эксплуатацию движимых (временных) объектов на территории города, утвержденный  постановлением Администрации города от 01.03.2006 № 230.
Исключены пункты, регламентирующие работу межведомственной комиссии по выдаче разрешений на установку и эксплуатацию летних кафе. Разрешения на летние кафе Администрацией не выдаются. 
Согласно  изменений, внесенных в Порядок,  на муниципальных землях, предоставленных в аренду, летние кафе размещаться не могут, за исключением земельных участков, занятых предприятиями общественного питания, в пределах предоставленных им земельных участков. Руководитель предприятия общественного питания предварительно должен уведомить департамент имущественных и земельных отношений, департамент архитектуры и градостроительства Администрации города о намерении разместить летнее кафе. Необходимо отметить, что прилегающая территория к предприятиям общественного питания, находящимся во встроенно-пристроенных нежилых помещениях многоквартирных жилых домов, относится к придомовой территории и не является земельным участком, предоставленным под объект общественного питания. 
При осуществлении деятельности лицо, установившее летнее кафе, обязано соблюдать нормы и правила, регулирующие вопросы организации торговли и общественного питания, законодательство о защите прав потребителей, санитарные и противопожарные нормы.
Контроль за работой летних кафе осуществляется органами и службами в соответствии с законодательством в пределах своей компетенции, а также по обращениям организаций, граждан. 
Полномочия УМВД России по городу Сургуту: 
-  статья 14.16. Кодекса РФ об административных правонарушениях  (с изменениями от 07.05.2013) - нарушение правил продажи этилового спирта, алкогольной и спиртосодержащей продукции, а также пива и напитков, изготавливаемых на его основе; 
- статья 37 закона ХМАО – Югры «Об административных правонарушениях»  от 11.06.2010 № 102-оз (с изменениями от 05.04.2013) – торговля с нарушением утвержденной  органом местного самоуправления схемы размещения нестационарных торговых объектов на земельных  участках, находящихся в государственной или муниципальной собственности;
- статья 10 закона ХМАО – Югры «Об административных правонарушениях» от 11.06.2010 № 102-оз (с изменениями от 05.04.2013) - нарушение покоя граждан.
Полномочия  ТОУ «Роспотребнадзор»  по ХМАО-Югре в городе Сургуте  и Сургутском районе  согласно Кодекса РФ об административных правонарушениях  (с изменениями от 07.05.2013):
- статья 6.6. - нарушение санитарно-эпидемиологических требований к организации питания населения;
- статья 14.4.- продажа товаров, выполнение работ либо оказание населению услуг ненадлежащего качества или с нарушением установленных законодательством Российской Федерации требований;
-  статья 14.7.  - обман потребителей;
-  статья 14.8. - нарушение иных прав потребителей;
-  статья 14.15.- нарушение правил продажи отдельных видов товаров.
Полномочия  ветеринарной  службы  ХМАО – Югры Сургутский отдел госветнадзора - статья 10.8. Кодекса РФ об административных правонарушениях  (с изменениями от 07.05.2013) – нарушение ветеринарно-санитарных правил, перевозки или убоя животных, правил переработки, хранения или реализации продуктов животноводства.
</t>
  </si>
  <si>
    <t>Строительство СЮН возможно после корректировки ПСД и определения стоимости строительства. На 2013-2014 годы предусмотрены средства в бюджете на корректировку ПСД. СМР возможно начать с 2015 года</t>
  </si>
  <si>
    <t xml:space="preserve"> Капитальный ремонт ожогового корпуса МБУЗ «Клиническая городская больница №1» ведется с 2012 года в рамках программы ХМАО-Югры «Модернизация здравоохранения». Муниципальный контракт на выполнение капитального ремонта ожогового корпуса заключен на 2012-2014 годы. Срок завершения работ по контракту 30.06.2014. В 2013 году дополнительно выделены средства в бюджете города на выполнение капитального ремонта.</t>
  </si>
  <si>
    <t>Тарифы на коммунальные услуги (горячее и холодное водоснабжение, тепловую энергию, газ и электроснабжение) регулируются Региональной службой по тарифам и Региональной энергетической комиссией. Размеры платы за содержание и ремонт жилых помещений для муниципального жилищного фонда устанавливаются Администрацией города.  В иных многоквартирных домах собственники вправе, на основании предложений управляющей компании, решением общего собрания устанавливать размеры платы за содержание и ремонт, а в случае не достижения договорённости, обратиться в Администрацию города для установления размеров платы.</t>
  </si>
  <si>
    <t xml:space="preserve">Мероприятия по проведению проектно-изыскательских работ, капитального ремонта и реконструкции здания взрослой поликлиники МБУЗ «Стоматологическая поликлиника №1» включены в перечень «Приоритетные потребности в проведении капитальных и текущих ремонтов объектов муниципальных бюджетных учреждений здравоохранения города Сургута». Данный перечень подготовлен во исполнение постановления Правительства ХМАО-Югры от 09.02.2013 №38-п «О плане мероприятий («дорожной карте») «Изменения в отраслях социальной сферы, направленные на повышение эффективности здравоохранения в ХМАО-Югре», и направлен в Департамент здравоохранения ХМАО-Югры для планирования мероприятий по проведению капитальных ремонтов объектов здравоохранения на очередной финансовый год
</t>
  </si>
  <si>
    <t xml:space="preserve"> В 2013 году молодёжной политике уделяется большое внимание: бюджет учреждений утвержден с учетом всех основных потребностей, в июне 2013 года будет сформирован Молодёжный совет при Главе города, активно ведется работа по привлечению средств для строительства мототрассы, на территории города уже проведены несколько крупных мероприятий окружного и областного уровней.
</t>
  </si>
  <si>
    <t>В связи с массовым демонтажем рекламных конструкций с улиц города в настоящее время планируется постепенное изготовление и установка на территории города муниципальных конструкций для размещения рекламы и информации социального характера, а также афишных тумб. Кроме того, разрабатываются схемы территориального размещения новых, более современных средств наружной рекламы на улицах города, с учетом действующих требований законов и ГОСТ. 
Так как действия Администрации в вопросе распространения наружной рекламы и информации (как и во всех других вопросах) должны быть абсолютно законными и взвешенными, департаментом архитектуры и градостроительства подготовлено распоряжение Главы Администрации города о создании рабочей группы по внесению изменений в Правила распространения наружной рекламы на территории города Сургута с учетом новых требований и изменений Федерального законодательства о наружной рекламе. В состав данной рабочей группы войдут представители всех заинтересованных структурных подразделений Администрации города, Сургутской торгово-промышленной палаты, Ассоциации рекламных агентств города и предпринимателей сферы рекламной деятельности, а также депутаты Думы города.</t>
  </si>
  <si>
    <t>В настоящее время существующие технологии не позволяют произвести доочистку густого остакта с целью ликвидации заапаха. Потребность в финансовых средствах для  данных работ, ориентировочно, составляет 200-250 млн.рублей. Данными средствами СГМУП "Горводоканал" не располагает.</t>
  </si>
  <si>
    <t xml:space="preserve">5. Аура... Развязку как-то надо менять. И подъезды к ней. </t>
  </si>
  <si>
    <t xml:space="preserve">ТРЦ «АУРА» расположен между двумя развязками в двух уровнях. Подъезд к ТРЦ предусмотрен по трехполосной автодороге (Нефтеюганское Шоссе). На территорию предусмотрено два заезда. По технической причине один из выездов не функционирует. При открытии второго въезда заторы могут быть ликвидированы. Необходимо отметить, что «пробки» возникают только в выходные дни. Существующие же двухуровневые развязки позволяют беспроблемно доехать до ТРЦ «АУРА» из любой точки города. 
</t>
  </si>
  <si>
    <t xml:space="preserve">Данный вопрос может быть решен на общем собрании собственников жилья. </t>
  </si>
  <si>
    <t xml:space="preserve"> Вопрос о неудовлетворительном состоянии автомобильных дорог города Сургута возникает весной ежегодно. Во время таяния снежного покрова наблюдаются колебания отрицательной и положительной температуры в течение суток,  что негативно сказывается на состоянии дорожного покрытия и несущей способности дорожной одежды по причине переувлажненности и постоянных циклов замораживания и оттаивания верхних слоев дорожных одежд городских улиц и дорог.  Качество выполнения ремонтных работ посьоянно контролируется, также существует гарантийный период на выполненые ремонтные работы (ямочный ремонт – 1 год, ремонт – 3  года)   выявляются   дефекты,   подрядные   организации   устраняют   данные деффекты за свой счет.                                                                                     
 </t>
  </si>
  <si>
    <t xml:space="preserve"> В ближайше перспективе обучение в 2 смены сохранится в связи с положительной динамикой численности обучающихся и недостаточным количеством зданий образовательных учреждений. 
Определение режима работы относится к компетенции образовательного учреждения. Отдельные учреждений испульзуют практику "пятидневки", например, Прогимназия.</t>
  </si>
  <si>
    <t xml:space="preserve">У органов местного самоуправления отсутствуют полномочия по регулирование отношений между покупателями и продавцами на рынке жилья.
</t>
  </si>
  <si>
    <t xml:space="preserve"> Согласно  ст. 44 Жилищного кодекса Российской Федерации принятие решений о передаче в пользование общего имущества в многоквартирном доме,  строительстве хозяйственных построек, иных строений, сооружений,  в том числе строительство площадки для выгула собак относится к компетенции общего собрания собственников помещений в многоквартирном доме. 
Также собственникам помещений в многоквартирном доме на общем собрании необходимо решить вопрос по обеспечению содержания площадки для выгула собак в соответствии с  требованиями  санитарного и ветеринарного законодательства.      </t>
  </si>
  <si>
    <t xml:space="preserve">Контроль за выпуском транспортных средств осуществляется механиками автопредприятий с обязательным предрейсовым медицинским осмотром. К управлению транспортных средств допускаются водители категория D. Еженедельно рабочей группой в составе представителей федеральных контролирующих служб (ГИБДД, УФНС, УГАДН) и департамента городского хозяйства проводятся проверки работы маршрутных автобусов. К нарушителям применяются меры административного воздействия. </t>
  </si>
  <si>
    <t xml:space="preserve">Несанкционированные свалки в п. Черный Мыс вдоль дорог образуются на землях общего пользования. Захламление данных территорий происходит по причине того, что жители частных домов не заключают договоры на вывоз мусора. Для закрепления земель общего пользования за организациями в целях санитарного содержания нет правовых оснований.
Мероприятия по ликвидации несанкционированных свалок на территории города Сургута проводятся в рамках ведомственной целевой программы  «Организация мероприятий по охране окружающей среды».
Для осуществления данных мероприятий в соответствии с Федеральным законом от 21.07.2005 № 94-ФЗ «О размещении заказов на поставки товаров, выполнение работ, оказание услуг для государственных и муниципальных нужд» подготовлена конкурсная документация, которая в настоящее время проходит процедуру размещения муниципального заказа. Срок оказания услуг по ликвидации несанкционированных свалок с момента подписания муниципального контракта по «01» ноября 2013 года. Объем отходов, планируемых к вывозу с территории города Сургута, составляет 6000 м3.
</t>
  </si>
  <si>
    <t>Строительство торговых развлекательных центров осуществляется застройщиком за счет собственных средств. У органов местного самоуправления отсутствуют полномочия, чтобы "обязать" застройщика за счет собственных средств осуществлять строительство объектов социальной инфраструктуры.</t>
  </si>
  <si>
    <t xml:space="preserve">Ремонт проезжей части внутриквартального проезда от жилого дома №8 по пр. Дружбы до пр. Ленина, вдоль МБОУ ДОД «Станция юных натуралистов» будет выполнен в летний период 2013 года методом сплошного асфальтирования. 
Устройство тротуара вдоль МБОУ ДОД «Станция юных натуралистов» и  СОШ №10 возможно, рассмотреть при подготовке проекта бюджета на 2014 год. </t>
  </si>
  <si>
    <t>До начала застройки микрорайонов разрабатывается документация по планировке территории. Документация на данные территории была разработана в соответствии со «СНиП 2.07.01-89*. Градостроительство. Планировка и застройка городских и сельских поселений». Данный СНиП не учитывал высокий уровень автомибилизации в городе Сургуте. В настоящее время Утверждены региональные нормативы градостроительного проектирования и местные нормативы градостроительного проектирования. Данные нормативы предусматривают не только существующий уровень автомобилизации, но и рассчитаны на перспективу. Этими нормативами предусмотрено обеспеченность стояночными местами территории микрорайонов из расчета одно машиноместо на одну квартиру. Новая документация по планировке территории микрорайонов разрабатывается уже с учетом этих нормативов.</t>
  </si>
  <si>
    <t xml:space="preserve"> Вопрос о неудовлетворительном состоянии автомобильных дорог города Сургута возникает весной ежегодно. Во время таяния снежного покрова наблюдаются колебания отрицательной и положительной температуры в течение суток,  что негативно сказывается на состоянии дорожного покрытия и несущей способности дорожной одежды по причине переувлажненности и постоянных циклов замораживания и оттаивания верхних слоев дорожных одежд городских улиц и дорог.  Качество выполнения ремонтных работ посьоянно контролируется, также существует гарантийный период на выполненые ремонтные работы (ямочный ремонт – 1 год, ремонт – 3  года)   выявляются   дефекты,   подрядные   организации   устраняют   данные деффекты за свой счет.</t>
  </si>
  <si>
    <t>Досрочное расторжение договоров аренды земельных участков под размещение торговых киосков возможно  в случае нарушения арендатором условий договора: 
- невнесения арендной платы более двух раз подряд в установленные договором сроки;
- использования участка не в соответствии с разрешенным использованием;
- использования участка способами, которые приводят к значительному ухудшению экологической обстановки и качественных характеристик участка;
- изъятия участка для государственных или муниципальных нужд;
- в случае невыполнения условий размещения, установленных при согласовании места размещения объекта, а также в случае систематического (2 и более раза) неисполнения предписаний контролирующих служб Администрации города и других уполномоченных органов.
Решение вопросов о размещении (демонтаже) киосков на земельных участках под многоквартирными жилыми домами, относится к компетенции собственников помещений многоквартирного жилого дома.</t>
  </si>
  <si>
    <t xml:space="preserve"> Осуществление демонтажа рекламных щитов и баннеров является, прежде всего, обязанностью их собственников. Департамент архитектуры и градостроительства не смог осуществить в прошедшем 2012 году не только запланированный демонтаж незаконно-установленных (размещенных), но и незаконно эксплуатируемых рекламных объектов, по которым завершились сроки действия соответствующих договоров, по причине активного противодействия представителей рекламного бизнеса. В связи с несовершенством законодательства и возможностью действовать только по закону департамент архитектуры и градостроительства вынужден искать альтернативные способы решения проблемы демонтажа и взаимодействовать с судебными органами по привлечению нарушителей к ответственности и принуждению их к самостоятельному выполнению демонтажных работ. 
В текущем 2013 году на осуществление демонтажей незаконно установленных или эксплуатируемых на улицах города рекламных конструкций выделены средства в размере 3 млн.руб. за счет которых силами муниципального предприятия планируется выполнить демонтаж порядка 300 стандартных рекламных щитов с размером рекламного поля 3х6 м. </t>
  </si>
  <si>
    <t xml:space="preserve"> В соответствии с Федеральным законом от 22.11.1995 № 171-ФЗ «О государственном регулировании производства и оборота этилового спирта, алкогольной и спиртосодержащей продукции и об ограничении потребления (распития) алкогольной продукции» (с изменениями от 30.12.2012)  лицензирующим органом Администрации города Сургута проводятся внеплановые и плановые выездные проверки по соблюдению лицензионных требований лицензиатами, а именно наличие сертификатов соответствия, наличие обязательной маркировки специальными федеральными марками, сопроводительных документов к алкогольной продукции. Также на территории города проводятся проверки за качеством алкогольной продукции Межрегиональным управлением Федеральной службы по регулированию алкогольного рынка по Уральскому федеральному округу. По результатам проверок, в случае обнаружения фальсифицированной продукции, лицензиат привлекается к административной ответственности, материалы направляются в лицензирующий орган для аннулирования лицензии на розничную продажу алкогольной продукции.
В отношении предприятий торговли, осуществляющих розничную продажу алкогольной продукции без лицензии, несовершеннолетним, с нарушением ограничения времени реализации сотрудниками УМВД г. Сургута составляются протоколы об административных правонарушениях. 
 Согласно сведениям УМВД России по г. Сургуту за розничную торговлю алкогольной продукции после 21.00 к административной ответственности привлечено 28 должностных лиц.
Материалы рассмотрены судебными органами по части 3 статьи 14.16 Кодекса об административных правонарушениях Российской Федерации «Нарушение иных правил розничной продажи алкогольной и спиртосодержащей продукции», по 25 фактам применена дополнительная мера наказания – конфискация предмета совершения правонарушения.
Следует отметить, что за текущий период 2013 года сотрудниками полиции осуществлено 214 проверок торговых объектов, выявлено 153 нарушения правил продажи алкогольной продукции. Из незаконного оборота изъято 4 845 литров алкогольной продукции, из них по решению суда конфисковано 3 076 литров.
При установлении фактов нарушения действующего законодательства в области розничной продажи алкогольной продукции рекомендуем обращаться на телефон горячей линии УМВД:  28-01-11.
</t>
  </si>
  <si>
    <t>8. Наркомания. Почему в городе такой "разгул объявлений о продаже наркотических и синтетических средств, какая ведется работа и кто за этим следит?;</t>
  </si>
  <si>
    <t xml:space="preserve"> 1. В соответствии с действующим до 2013 года порядком, проведение ремонта квартир ветеранов Великой Отечественной войны и лицам, к ним приравненным, осуществлялось через управляющие организации.
В 2013 году получены письма от управляющих организаций с отказом в проведении ремонтных работ квартир, поскольку основным видом деятельности управляющих организаций является содержание жилых зданий. Штат специалистов управляющих организаций не предусматривает приемку дополнительных работников для выполнения разовых работ.
2. В настоящее время Администрация города разработала новый порядок проведения ремонта квартир ветеранам, в соответствии с которым финансирование и проведение мероприятий для обеспечения ремонта должно осуществляться через процедуру открытого конкурса. Договор на ремонтные работы будет заключаться с организациями любой формы собственности, признанными победителями по результатам конкурсного отбора.
Нормативный правовой акт о принятии нового порядка проходит процедуру согласования. 
Строительство дома для гороского Совета Ветеранов не предусмотрено  в рамках долгосрочной целевой программы "Строительство объектов социального и культурного значения в городе Сургуте на период с2010 по 2015 годы"  до 2015 года.Решение вопроса строительства новых объектов требует дополнительного рассмотрения с учетом необходимости финансового обеспечения завершения объектов, начатых строительством, обеспечения доли города в строительстве в рамках окружных программ, выкупа объектов, стоящихся в рамках ГЧП.
3. На остановке общественного транспорта "Старый Сургут" в летний период 2013 года будет установлен 
</t>
  </si>
  <si>
    <t xml:space="preserve"> Данное предложение будет рассмотрено на Городском фестивале работающей молодёжи «На крыло!» и совместно с молодёжными объединениями и советами предприятий города будет сформирован перечень мероприятий в которых смогут принять участие представители всех организаций и предприятий города.
</t>
  </si>
  <si>
    <t xml:space="preserve"> Муниципальным учреждением «Вариант» реализуется программа «Сургутские дворы», а так же совместно с Центром физического воспитания «Надежда» проект «ДВОРиК», направленные на объединение детей и подростков проживающих в микрорайонах и дворах города, создание условий для организации досуга и продуктивной занятости детей и подростков.</t>
  </si>
  <si>
    <t xml:space="preserve"> Все мероприятия по благоустройству придомовых территорий и общего полдьзования   осуществляются в рамках целевой программы автономного круга "Наш дом".           </t>
  </si>
  <si>
    <t>В соответствии с проектом решения Думы города, который подготовила Админстрация города, будут рассматриваться 20.06.2013 года Правила благоустройства в городе, и данное предложение включено в проект Правил. 3. Обеспечение жильем специалистов, в которых нуждается Сургут в части, например, врачей "узких" специальностей решается за счет выделения дополнительных денежных средств на оплату аренды жилья. Так за 2012 год  26 приглашенным специалистам было оплачено за аренду жилья в сумме 3 120 тыс. рублей. С начала 2013 года оплачивается аренда жилья 59 приглашенным специалистам.</t>
  </si>
  <si>
    <t>Ежегодно департаментом образования Администрации города Сургута формируется заявка в Департамент образования и молодежной политики ХМАО-Югры на целевую подготовку специалистов с педагогическим образованием.</t>
  </si>
  <si>
    <t xml:space="preserve"> Развитие системы открытости и доступности органов власти в настоящее время заключается в сотрудничестве на условиях муниципальных контрактов с городскими средствами массовой информации, имеющими широкий охват аудитории среди населения города. Это такие известные и популярные проекты, как: телепрограммы «Новости Сургута», «За скобками», «Итоги  недели» и радиопрограмм а «Новости» на «Радио 7» телекомпании «СургутИнформ-ТВ»; телепрограммы  «В центре событий» и «Телевизионный обзор новостей» телерадиокомпании «Сургутинтерновости»; информационный портал «СИА-Пресс» и газета «Новый город»; официальная городская еженедельная газета Администрации города «Сургутские ведомости». Оперативное реагирование на обсуждение городских проблем на форумах, в социальных сетях «В контакте», «Twitter», взаимодействие с населением посредством ответов на запросы редакций СМИ, через интернет-страницу «Задать вопрос Главе» официального сайта Администрации города, через дискуссионное обсуждение с участием аудитории в телевизионном проекте «За скобками», нацелено на повышение уровня открытости и доступности власти для населения, максимальный охват для информирования жителей города о деятельности Главы города и Администрации города. Для представителей СМИ организуются пресс-конференции, брифинги, видеокомментарии, встречи, готовятся ответы на запросы СМИ. Ведется работа по привлечению новых видов коммуникативных каналов, как федеральные и региональные информационные порталы.  
Все муниципальные учреждения города имеют Интернет-сайты, на которых размещается вся информация о деятельности учреждений, также финансовая отчетностть учреждений размещена на официальном сайте, созданном Министерством финансов РФ bas.gov.ru/</t>
  </si>
  <si>
    <t xml:space="preserve"> Вероятно предложено планировать проектирование и строительство новых автомобильных дорог.
С января 2011года в городе Сургуте действует долгосрочная целевая программа «Строительство, реконструкция, капитальный ремонт и ремонт дорожно-уличной сети в городе Сургуте на период с 2013 по 2017 годы». Программа составлена с учетом имеющегося финансирования. Существующая система финансирования дорожного хозяйства не позволяет в необходимом объеме выполнять строительство улиц и автомобильных дорог в городе Сургуте, так как бюджет города дотационный и из местного бюджета выделяются средства по остаточному принципу и только в объемах доли средств муниципалитета, предусмотренных окружными или федеральными программами. В сентябре 2012 года решением Думы города Сургута №238-VДГ создан дорожный фонд муниципального образования городской округ город Сургут. Как повлияло на ситуацию со строительством автомобильных дорог появление дорожного фонда говорить преждевременно. Какие-то выводы можно будет сделать через два-три года.
</t>
  </si>
  <si>
    <r>
      <t>С целью приведения автомобильных дорог местного значения в соответствующее состояние, отвечающее нормативным требованиям, в 2012и 2013  годах объем затрат на осуществление дорожной деятельности, в том числе на ремонт автодорог,  увеличен ориентировочно на 50 %. В 2012 году площадь отремонтированных автомобильных дорог составляет 250,53тыс. м2. Это 7% от общей площади автодорог.                                                                                                                В части ремонта дорог см</t>
    </r>
    <r>
      <rPr>
        <sz val="13"/>
        <color rgb="FFFF0000"/>
        <rFont val="Times New Roman"/>
        <family val="1"/>
        <charset val="204"/>
      </rPr>
      <t>.</t>
    </r>
    <r>
      <rPr>
        <sz val="13"/>
        <rFont val="Times New Roman"/>
        <family val="1"/>
        <charset val="204"/>
      </rPr>
      <t xml:space="preserve"> п. 101.</t>
    </r>
  </si>
  <si>
    <t xml:space="preserve">Сегодня в городе насчитывается 19 парков и скверов: «Центральный», «У кинотеатра «Аврора», «Мемориал Славы», «Энергетиков», «Геологов», «Кедровый Лог», «За Саймой», «Геологов-Первопроходцев», «Площадь Советов», «Молодежный», «Старожилов Сургута», «Памяти Чернобыльцев», «Дружбы народов», «Речников», «Аллея Славы», «Ветеранов», по ул.Первопроходцев, по ул.Федорова, парк им. И.Киртбая в п.Лунном.
Помимо вышеперечисленных парков и скверов, в рамках реализации ведомственной целевой программы «Благоустройство рекреационных зон» планируется обустройство городских парков и скверов общей площадью 158,41 га в микрорайонах:
- 31 мкр. – под сквер 4,26 га;
- 31 А мкр. - под сквер 3,64 га; 
- 32 мкр. – под сквер 6,02 га;
- 35 мкр. – под сквер 1,49 га;
- 35А мкр. – под сквер   10,61 га;
- 37 мкр. – под сквер 3,77 га;
- 38 мкр. – под парк 21,09 га;
- 39 мкр. – под сквер 9,68 га;
- 40 мкр. – под парк  2,34 га;
- 42 мкр. – под сквер 4,77 га;
- 43 мкр. – под парк 41,64 га; 
- 50 мкр. – под парк 22,80 га;
- Парк в районе речного вокзала  - 4,70 га;
- Югорский тракт – под рекреационную зону 21,60 га.
В 2013 году запланировано:
- разработка проектной документации перспективных парков и скверов в микрорайонах 31, 39 ,40, 43, в районе рыбокомбината;
- строительство парка в 43 микрорайоне;
- завершение строительства сквера в 32 микрорайоне;
- обустройство сквера «Старожилов Сургута» (ограждение кладбища);
- обустройство парка «За Саймой» (ремонт дорожного покрытия, прокладка дополнительной тропиночной сети).
</t>
  </si>
  <si>
    <t xml:space="preserve"> Ежегодно из городского бюджета выделяются средства на текущий ремонт объектов образования. Также на текущий ремонт зданий с 2010 года выделяются средства из бюджета субъекта федерации. Общая сумма консолидированного бюджета на текущий ремонт за последние три года составила 1025079 тыс. руб., в том числе по годам: 2010 год - 323694 тыс. руб.; 2011 год - 256089 тыс. руб.; 2012 год - 445296 тыс. руб. В 2013 году на текущий ремонт выделено 433 977 тыс. руб. (в том числе средства муниципального образования - 294 958 тыс. руб.). 
Для оснащения образовательного процесса, развития учебно-методического и информационного обеспечения в общеобразовательные учреждения в 2013 году поставляются:
- 17 комплектов образовательной робототехники на сумму 14 млн. 50 тыс. руб.;
- цифровые лаборатории в 24 ОУ для кабинетов естественно-научного цикла в основной школе и для окружающего мира в начальной школе на общую сумму 17 млн. 2 тыс. руб.
- технические средства обучения на сумму 21 млн. 39 тыс. руб.: 54 интерактивных комплекса, 6 сенсорных панелей (4ОУ), 4 мобильных класса, серверное оборудование и др.;
- оборудование рабочих мест педагогов (ноутбуки, принтеры, документкамеры и учебно-наглядные пособия) в 38 образовательных учреждениях на сумму 16 млн. 890 тыс. руб. </t>
  </si>
  <si>
    <t>Строительство дошкольных и образовательных учреждений продолжается до 2015 года  в рамках долгосрочной целевой программы "Строительство объектов социального и культурного значения в городе Сургуте на период с2010 по 2015 годы"  до 2015 года.Решение вопроса строительства новых объектов требует дополнительного рассмотрения с учетом необходимости финансового обеспечения завершения объектов, начатых строительством, обеспечения доли города в строительстве в рамках окружных программ, выкупа объектов, стоящихся в рамках ГЧП. 
2.(ДО)  Целевой програмой ХМАО-Югры "Новая школа Югры на 2010-2013 годы и на период до 2015 года" в г. Сургуте предусмотрено строительство 22 объектов образования общей мощностью 7351 мест (школьные - 2931 мест, дошкольные - 4420 мест), в том числе: 3 школы - 2451 мест; 15 детских садов - 3740 мест; 4 школы - детских сада - 1160 мест.
По программе "Новая школа Югры": 
- введены в эксплуатацию в 2012 году здания детского сада №21 "Светлячок" в 39 мкрн. на 260 мест, в 2013 году здание детского сада №29 "Журавушка" в 32 мкрн. на 200 мест; 
- планируется к вводу в 2013 году здание детского сада №33 "Аленький цветочек" в 24 мкрн. на 300 мест;
- ведётся строительство 4-х зданий детских садов общей мощностью 860 мест (№1 в 32 мкрн., №2 в 31 мкрн., 33 мкрн., №2 в 34 мкрн.). 
Также начато строительство за счёт привлечённых средств двух школ в 31 и 40 мкрн. общей мощностью 1626 мест и прогимназии в 24 мкрн. на 300 мест.</t>
  </si>
  <si>
    <t xml:space="preserve"> Государственная поддержка молодым учителям по обеспечению жильем на территории Ханты-Мансийского автономного округа - Югры по подпрограмме 5 «Улучшение жилищных условий отдельных категорий граждан» целевой программы Ханты-Мансийского автономного округа-Югры «Улучшение жилищных условий населения Ханты-Мансийского автономного округа-Югры на 2011-2013 годы и на период до 2015 года» осуществляется на основании Порядка утвержденного постановлением Правительства Ханты-Мансийского автономного округа – Югры от 05.04.2011№ 108-п. Постановлением Правительства РФ от 29.12.2011 года №1177 утвержден Порядок предоставления и распределения субсидий из Федерального бюджета бюджетам субъектов  РФ на возмещение части затрат в связи с предоставлением учителям общеобразовательных учреждений ипотечного кредита. Администрацией города направлена заявка на участие в ипотечном кредитовании учителей общеобразовательных учреждений.</t>
  </si>
  <si>
    <t xml:space="preserve">За 2012 год 26 приглашенным специалистам было оплачено за аренду жилья 3 120 тыс. руб. С начала 2013 года из средств муниципального бюджета оплачивается аренда жилья 59 приглашенным специалистам.
13.03.2013 года состоялось заседание постоянного комитета Думы города по социальной политике, на котором рассмотрен вопрос «Об обеспечении медицинскими кадрами муниципальных бюджетных учреждений здравоохранения и муниципальных образовательных учреждений города Сургута». Для привлечения и закрепления медицинских кадров в лечебных учреждениях города Комитетом принято решение:
1. внести изменения в решение Думы города от 01.12.2011 № 115-V ДГ «О дополнительных мерах социальной поддержки детей сотрудников образовательных и медицинских учреждений»,  в части установления дополнительных мер социальной поддержки детям сотрудников дошкольных образовательных учреждений, начальных школ-детских садов, медицинских учреждений, осуществляющих медицинское обеспечение обучающихся общеобразовательных учреждений и воспитанников дошкольных образовательных учреждений, в виде внеочередного предоставления мест в дошкольных образовательных учреждениях на период работы их родителей в указанных образовательных учреждениях.
2. о выделении дополнительных денежных средств в сумме 3 120 тыс. рублей на оплату аренды жилья 26 приглашенным специалистам
</t>
  </si>
  <si>
    <t>В настоящее время на  улице Мечникова проведены  работы сплошным асфальтированием на 100 %.</t>
  </si>
  <si>
    <t xml:space="preserve">В 2013 году около школы № 29  создано футбольное поле и подготовлен проект благоустройства территории. В 2014 году в планах провести благоустройство и заменить забор.                                                                                </t>
  </si>
  <si>
    <t xml:space="preserve"> Работа по повышению правовой грамотности населения организована в соответствии с планом мероприятий по повышению правовой культуры населения г.Сургута (до конца 2013), в рамках реализации долгосрочной целевой программы «Развитие ТОС в городе Сургуте на 2012 -2014 годы» (до конца 2014 года),  в 19-ти пунктах по работе с населением МКУ "Наш город"(ТОС). Подробную информацию можно получить в МКУ "Наш город", т.28-27-08.</t>
  </si>
  <si>
    <t xml:space="preserve"> На территории муниципального образования город Сургут утверждена схема размещения нестационарных объектов торговли. В соответствии с приказом департамента по управлению государственным имуществом ХМАО-Югры внесение любых изменений в указанную схему возможно только через публичные слушания. Торговые киоски, павильоны, шиномонтажные мастерские, не вошедшие в данную схему будут демонтированы по решению суда. В случае размещения торговых киосков на придомовой территории (на земельном участке под многоквартирным жилым домом)  решение вопроса находится за пределами полномочий органов местного самоуправления ввиду нахождения земельного участка в частной собственности и отсутствием соответствующих полномочий в рамках осуществления муниципального земельного контроля. Собственники помещений самостоятельно решают вопрос размещении либо демонтаже таких объектов. Инвентаризацию нестационарных объектов торговли, размещенных на придомовых территориях, следует проводить собственниками МКД, управляющими компаниями и ТОС самостоятельно.</t>
  </si>
  <si>
    <t xml:space="preserve"> Перечень общественных мест, в части запрета курения и распития спиртных напитков, предусмотрен статьей 12 Федерального закона от 23.02.2013 №15-ФЗ «Об охране здоровья граждан от воздействия окружающего табачного дыма и последствий потребления табака» и статьей 20.20. Кодекса Российской Федерации об административных правонарушениях от 30.12.2001 №195-ФЗ.</t>
  </si>
  <si>
    <t xml:space="preserve"> В соответствии с действующим до 2013 года порядком, проведение ремонта квартир ветеранов Великой Отечественной войны и лицам, к ним приравненным, осуществлялось через управляющие организации.
В 2013 году получены письма от управляющих организаций с отказом в проведении ремонтных работ квартир, поскольку основным видом деятельности управляющих организаций является содержание жилых зданий. Штат специалистов управляющих организаций не предусматривает приемку дополнительных работников для выполнения разовых работ.
В настоящее время Администрация города разработала новый порядок проведения ремонта квартир ветеранам, в соответствии с которым финансирование и проведение мероприятий для обеспечения ремонта должно осуществляться через процедуру открытого конкурса. Договор на ремонтные работы будет заключаться с организациями любой формы собственности, признанными победителями по результатам конкурсного отбора.
Нормативный правовой акт о принятии нового порядка проходит процедуру согласования. 
</t>
  </si>
  <si>
    <t xml:space="preserve"> Строительство дома для гороского Совета Ветеранов не предусмотрено  в рамках долгосрочной целевой программы "Строительство объектов социального и культурного значения в городе Сургуте на период с2010 по 2015 годы"  до 2015 года.Решение вопроса строительства новых объектов требует дополнительного рассмотрения с учетом необходимости финансового обеспечения завершения объектов, начатых строительством, обеспечения доли города в строительстве в рамках окружных программ, выкупа объектов, стоящихся в рамках ГЧП.</t>
  </si>
  <si>
    <t xml:space="preserve"> На остановке общественного транспорта "Старый Сургут" в летний период 2013 года будет установлен остановочный комплекс.</t>
  </si>
  <si>
    <t>В 2012 году создана Единая диспетчерская служба. Телефоны службы размещались Управляющими компаниями на подъездах жилых домов. Телефоны службы: 112, 050.</t>
  </si>
  <si>
    <t xml:space="preserve">В соответствии с Федеральным законом от 24.07.2007 № 209-ФЗ «О развитии малого и среднего предпринимательства» и Законом ХМАО – Югры от 30.12.2003 № 82-ОЗ «О Программе развития малого и среднего предпринимательства в Ханты-Мансийском автономном округе - Югре на 2004 - 2010 годы», Постановлением Правительства Ханты - Мансийского автономного округа – Югры от 09.10.2010 № 241-п «О целевой программе Ханты-Мансийского автономного округа – Югры «Развитие малого и среднего предпринимательства в Ханты- Мансийском автономном округе – Югре на 2011 – 2013 годы и на период до 2015 года», на территории муниципального образования городской округ город Сургут в 2011 году реализовывалась долгосрочная целевая программа «Развитие малого и среднего предпринимательства в городе Сургуте на 2010-2012 годы» (далее – Программа), утвержденная постановлением Администрации города от 22.09.2009 № 3673.
Программой определен перечень мероприятий, направленных на достижение целей в области развития малого и среднего предпринимательства, осуществляемых в муниципальном образовании, с указанием объема и источников их финансирования, показателями результативности мероприятий программы, ответственных лиц за реализацию данных мероприятий.
Информация о состоянии и развитии малого и среднего предпринимательства в городе Сургуте по результатам 2011 года, а также о реализации долгосрочной целевой программы «Развитие малого и среднего предпринимательства в городе Сургуте на 2010-2012 годы» размещена на официальном интернет - сайте Администрации города, а также в приложении 16, 18 к проекту отчета Администрации города.
</t>
  </si>
  <si>
    <t xml:space="preserve">За 2012 год 26 приглашенным специалистам оплачено за аренду жилья 3 120 тыс. руб.  С начала 2013 года из средств муниципального бюджета оплачивается аренда жилья 59 приглашенным специалистам.
13.03.2013 года состоялось заседание постоянного комитета Думы города по социальной политике, на котором рассмотрен вопрос «Об обеспечении медицинскими кадрами муниципальных бюджетных учреждений здравоохранения и муниципальных образовательных учреждений города Сургута». Для привлечения и закрепления медицинских кадров в лечебных учреждениях города Комитетом принято решение:
1. внести изменения в решение Думы города от 01.12.2011 № 115-V ДГ «О дополнительных мерах социальной поддержки детей сотрудников образовательных и медицинских учреждений»,  в части установления дополнительных мер социальной поддержки детям сотрудников дошкольных образовательных учреждений, начальных школ-детских садов, медицинских учреждений, осуществляющих медицинское обеспечение обучающихся общеобразовательных учреждений и воспитанников дошкольных образовательных учреждений, в виде внеочередного предоставления мест в дошкольных образовательных учреждениях на период работы их родителей в указанных образовательных учреждениях.
2. о выделении дополнительных денежных средств в сумме 3 120 тыс. рублей на оплату аренды жилья 26 приглашенным специалистам
</t>
  </si>
  <si>
    <t xml:space="preserve">За 2012 год 26 приглашенным специалистам оплачено за аренду жилья 3 120 тыс. руб. С начала 2013 года из средств муниципального бюджета оплачивается аренда жилья 59 приглашенным специалистам.
13.03.2013 года состоялось заседание постоянного комитета Думы города по социальной политике, на котором рассмотрен вопрос «Об обеспечении медицинскими кадрами муниципальных бюджетных учреждений здравоохранения и муниципальных образовательных учреждений города Сургута». Для привлечения и закрепления медицинских кадров в лечебных учреждениях города Комитетом принято решение:
1. внести изменения в решение Думы города от 01.12.2011 № 115-V ДГ «О дополнительных мерах социальной поддержки детей сотрудников образовательных и медицинских учреждений»,  в части установления дополнительных мер социальной поддержки детям сотрудников дошкольных образовательных учреждений, начальных школ-детских садов, медицинских учреждений, осуществляющих медицинское обеспечение обучающихся общеобразовательных учреждений и воспитанников дошкольных образовательных учреждений, в виде внеочередного предоставления мест в дошкольных образовательных учреждениях на период работы их родителей в указанных образовательных учреждениях.
</t>
  </si>
  <si>
    <t xml:space="preserve"> За 2012 год 26 приглашенным специалистам оплачено за аренду жилья 3 120 тыс. руб. С начала 2013 года из средств муниципального бюджета оплачивается аренда жилья 59 приглашенным специалистам.
13.03.2013 года состоялось заседание постоянного комитета Думы города по социальной политике, на котором рассмотрен вопрос «Об обеспечении медицинскими кадрами муниципальных бюджетных учреждений здравоохранения и муниципальных образовательных учреждений города Сургута». Для привлечения и закрепления медицинских кадров в лечебных учреждениях города Комитетом принято решение:
1. внести изменения в решение Думы города от 01.12.2011 № 115-V ДГ «О дополнительных мерах социальной поддержки детей сотрудников образовательных и медицинских учреждений»,  в части установления дополнительных мер социальной поддержки детям сотрудников дошкольных образовательных учреждений, начальных школ-детских садов, медицинских учреждений, осуществляющих медицинское обеспечение обучающихся общеобразовательных учреждений и воспитанников дошкольных образовательных учреждений, в виде внеочередного предоставления мест в дошкольных образовательных учреждениях на период работы их родителей в указанных образовательных учреждениях.
</t>
  </si>
  <si>
    <t xml:space="preserve">По итогам проведенных в 2012 году в городе публичных обсуждений Стратегии автономного округа, Администрацией города 7 августа 2012 года сформирован и направлен Губернатору автономного округа перечень объектов (мероприятия), необходимых для формирования качества жизни и социального благополучия сургутян  на перспективу до 2030 года. Некоторые предложенные мероприятия начали свою реализацию еще до официального утверждения Стратегии ХМАО-2030, так:
- одним из объектов, включенных в перечень, была реконструкция здания железнодорожного вокзала, принадлежащего Свердловской железной дороге. Рассматривалось несколько вариантов решения данного вопроса. В настоящее время предлагается привлечь инвестора для реализации инвестиционного проекта с учетом поддержки со стороны  автономного округа и  Свердловской железной дороги.
</t>
  </si>
  <si>
    <t>Правила взимания платы за коммунальные услуги регулируются постановлением Правительства Российской Федерации от 06.05.2011 № 354 «О предоставлении коммунальных услуг собственникам и пользователям помещений в многоквартирных домах и жилых домов». Плата за коммунальные услуги рассчитывается на основании соответствующих тарифов, устанавливаемых региональными органами власти. 
Так, тариф на электрическую энергию утверждается Региональной энергетической комиссией Тюменской области. На тепловую энергию, холодное, горячее водоснабжение, водоотведение, утилизацию твердых бытовых отходов – Региональной службой по тарифам Ханты – Мансийского автономного округа – Югры.
В соответствии с федеральным законом от 30.12.2004 №210-ФЗ  «Об основах  регулирования тарифов организаций коммунального комплекса» (с изменениями) тарифы на товары и услуги организации коммунального комплекса устанавливаются на очередной период действия, который не может быть менее одного года и должен соответствовать сроку реализации производственной программы данной организации.
Размер платы за содержание и текущий ремонт жилых помещений установлен Администрацией города для муниципального жилищного фонда.
Администрация города при обращении жителей производит проверку соответствия тарифов на жилищно – коммунальные услуги действующему законодательству, а так же правильности начислений управляющими компаниями размеров платы за жилищно – коммунальные услуги. 
Тарифы на коммунальные услуги находятся под контролем не только Администрации города, но и окружной и федеральной власти. Тарифы являются экономически обоснованными, поэтому принудительное снижение их приведёт к недоремонту сетей (увеличению аварий) либо снижению зарплаты сотрудникам коммунальных предприятий.  Размеры платы за содержание жилых помещений, установленные Администрацией города, учитывают минимально необходимый перечень работ по содержанию и ремонту общего имущества. Собственникам предоставлено право самостоятельно определяться с размерами платы за содержание решением общего собрания.</t>
  </si>
  <si>
    <t xml:space="preserve"> При межевании застроенных микрорайонов возможно размещение механических парковок на земельных участках жилых домов по усмотрению собственников.
Значительным резервом являются территории существующих гаражно-строительных кооперативов, реконструкция которых  позволит разместить значительной мощности многоэтажные паркинги, объекты автосервиса, торговли и т.д.
Одним из направлений организации и строительства автомобильных парковок в микрорайонах города является использование подземного пространства обширных территорий спортивных и игровых площадок школ и детских садов с привлечением инвестиций для комплексного оборудования, благоустройства и строительства сооружений спортивного, образовательного назначения для этих объектов.
Задача эта требует решения множества вопросов – прав собственности на землю, проведению мероприятий по соблюдению санитарных норм и других, однако, в этом случае - эффективное использование территорий микрорайона для решения актуальной проблемы сего дня и в перспективе.</t>
  </si>
  <si>
    <t>Принять как  положительную оценку отчетов</t>
  </si>
  <si>
    <t>Информация отражена в пояснительной записке к отчетам на стр. 9. Список домов, подлежащих сносу утвержден постановлением Администрации города от 21.03.2012 № 1776 (с изменениями 15.06.2012 № 4502; с изменениями от 27.07.2012 № 5731) размещен на сайте Администрации города. (см. также листы 9.1, 9.2)</t>
  </si>
  <si>
    <t xml:space="preserve"> По состоянию на 01.01.2013 года в городе функционируют 17 плавательных бассейнов:
- плавательный бассейн культурно-спортивного комплекса «Геолог» МАУ ДОД СДЮСШОР «Олимп»;
- плавательный бассейн «Водолей» МАУ ДОД СДЮСШОР «Олимп»;
- плавательный бассейн МАУ «Ледовый Дворец спорта»;
- 2 плавательные ванны МАОУ ДОД ДООЦП «Дельфин»;
- 3 плавательные ванны физкультурно-оздоровительного комплекса «Нефтяник» 
- плавательный бассейн спортивный комплекс «Газовик»;
- плавательный бассейн детский дом «На Калинке»;
- 2 плавательные ванны  общеобразовательного учреждения № 29 
- плавательный бассейн общеобразовательного учреждения № 38;
- плавательный бассейн общеобразовательного учреждения № 44
- плавательный бассейн общеобразовательного учреждения № 45;
- плавательный бассейн общеобразовательного учреждения № 46;
-плавательный бассейн Гимназии лаборатории Салахова.
</t>
  </si>
  <si>
    <t xml:space="preserve">За 2012 год среднемесячный денежный доход на душу населения составил 44,3 тыс. рублей, среднемесячная заработная плата одного работающего по крупным и средним организациям – 65,0 тыс. рублей, среднемесячная трудовая пенсия по старости – 14,9 тыс. рублей. 
          Среднедушевой доход обеспечил 4,7 прожиточных минимума, заработная плата – 6,4 прожиточных минимума трудоспособного населения, трудовая пенсия по старости – 2 прожиточных минимума пенсионера. 
          За посткризисный период (с 2009 по 2012 гг.) покупательная способность доходов населения увеличилась на 7 %, в том числе заработной платы – на 6,3 %, трудовой пенсии по старости – на 45 %.
           По среднедушевому потреблению товаров и услуг город на одном из первых мест среди муниципальных образований округа. Данный фактор обусловлен интенсивным развитием инфраструктуры потребительского рынка. 
           За 2012 год потребление на душу населения составило 383,6 тыс.рублей, в том числе товаров – 292,7 тыс.рублей, продукции общепита – 14,1, услуг – 76,8 тыс.рублей. 
</t>
  </si>
  <si>
    <t xml:space="preserve">На остановке общественного транспорта "Даниловский" по пр. Мира в летний период 2013 года будет установлен муниципальный автопавильон без торговой площади.  Земельные участки под размещение остановочных комплексов "Нефть Приобья", "Показаньева" по ул. Показаньева выставлены на торги. Сроки установки на них автопавильонов можно определить по результатам проведения открытых аукционов.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</si>
</sst>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
    <numFmt numFmtId="165" formatCode="0.0"/>
  </numFmts>
  <fonts count="34" x14ac:knownFonts="1">
    <font>
      <sz val="11"/>
      <color theme="1"/>
      <name val="Calibri"/>
      <family val="2"/>
      <charset val="204"/>
      <scheme val="minor"/>
    </font>
    <font>
      <sz val="11"/>
      <color theme="1"/>
      <name val="Times New Roman"/>
      <family val="1"/>
      <charset val="204"/>
    </font>
    <font>
      <b/>
      <sz val="13"/>
      <color theme="1"/>
      <name val="Times New Roman"/>
      <family val="1"/>
      <charset val="204"/>
    </font>
    <font>
      <sz val="13"/>
      <color theme="1"/>
      <name val="Times New Roman"/>
      <family val="1"/>
      <charset val="204"/>
    </font>
    <font>
      <sz val="13"/>
      <color rgb="FF111111"/>
      <name val="Times New Roman"/>
      <family val="1"/>
      <charset val="204"/>
    </font>
    <font>
      <sz val="13"/>
      <name val="Times New Roman"/>
      <family val="1"/>
      <charset val="204"/>
    </font>
    <font>
      <sz val="16"/>
      <name val="Times New Roman CYR"/>
      <family val="1"/>
      <charset val="204"/>
    </font>
    <font>
      <b/>
      <sz val="14"/>
      <name val="Times New Roman Cyr"/>
      <family val="1"/>
      <charset val="204"/>
    </font>
    <font>
      <b/>
      <sz val="16"/>
      <name val="Times New Roman CYR"/>
      <family val="1"/>
      <charset val="204"/>
    </font>
    <font>
      <b/>
      <sz val="16"/>
      <name val="Times New Roman"/>
      <family val="1"/>
      <charset val="204"/>
    </font>
    <font>
      <sz val="13"/>
      <name val="Times New Roman CYR"/>
      <family val="1"/>
      <charset val="204"/>
    </font>
    <font>
      <sz val="12"/>
      <name val="Times New Roman CYR"/>
      <family val="1"/>
      <charset val="204"/>
    </font>
    <font>
      <sz val="12"/>
      <name val="Arial Cyr"/>
      <charset val="204"/>
    </font>
    <font>
      <b/>
      <i/>
      <sz val="16"/>
      <name val="Times New Roman CYR"/>
      <charset val="204"/>
    </font>
    <font>
      <b/>
      <i/>
      <sz val="14"/>
      <name val="Times New Roman CYR"/>
      <charset val="204"/>
    </font>
    <font>
      <sz val="16"/>
      <name val="Times New Roman CYR"/>
      <charset val="204"/>
    </font>
    <font>
      <sz val="14"/>
      <name val="Times New Roman CYR"/>
      <charset val="204"/>
    </font>
    <font>
      <i/>
      <sz val="14"/>
      <name val="Times New Roman CYR"/>
      <charset val="204"/>
    </font>
    <font>
      <sz val="10"/>
      <name val="Arial Cyr"/>
      <charset val="204"/>
    </font>
    <font>
      <sz val="14"/>
      <name val="Times New Roman CYR"/>
      <family val="1"/>
      <charset val="204"/>
    </font>
    <font>
      <b/>
      <sz val="16"/>
      <name val="Times New Roman CYR"/>
      <charset val="204"/>
    </font>
    <font>
      <b/>
      <sz val="14"/>
      <name val="Times New Roman CYR"/>
      <charset val="204"/>
    </font>
    <font>
      <i/>
      <sz val="16"/>
      <name val="Times New Roman CYR"/>
      <charset val="204"/>
    </font>
    <font>
      <b/>
      <sz val="18"/>
      <name val="Times New Roman CYR"/>
      <charset val="204"/>
    </font>
    <font>
      <i/>
      <sz val="14"/>
      <name val="Times New Roman CYR"/>
      <family val="1"/>
      <charset val="204"/>
    </font>
    <font>
      <sz val="8"/>
      <name val="Arial Cyr"/>
      <charset val="204"/>
    </font>
    <font>
      <sz val="16"/>
      <name val="Times New Roman"/>
      <family val="1"/>
      <charset val="204"/>
    </font>
    <font>
      <b/>
      <i/>
      <sz val="14"/>
      <name val="Times New Roman CYR"/>
      <family val="1"/>
      <charset val="204"/>
    </font>
    <font>
      <sz val="12"/>
      <color theme="1"/>
      <name val="Times New Roman"/>
      <family val="1"/>
      <charset val="204"/>
    </font>
    <font>
      <sz val="10"/>
      <color theme="1"/>
      <name val="Times New Roman"/>
      <family val="1"/>
      <charset val="204"/>
    </font>
    <font>
      <b/>
      <sz val="10"/>
      <color theme="1"/>
      <name val="Times New Roman"/>
      <family val="1"/>
      <charset val="204"/>
    </font>
    <font>
      <b/>
      <sz val="11"/>
      <color theme="1"/>
      <name val="Times New Roman"/>
      <family val="1"/>
      <charset val="204"/>
    </font>
    <font>
      <b/>
      <sz val="12"/>
      <color theme="1"/>
      <name val="Times New Roman"/>
      <family val="1"/>
      <charset val="204"/>
    </font>
    <font>
      <sz val="13"/>
      <color rgb="FFFF0000"/>
      <name val="Times New Roman"/>
      <family val="1"/>
      <charset val="204"/>
    </font>
  </fonts>
  <fills count="17">
    <fill>
      <patternFill patternType="none"/>
    </fill>
    <fill>
      <patternFill patternType="gray125"/>
    </fill>
    <fill>
      <patternFill patternType="solid">
        <fgColor rgb="FFFFFF00"/>
        <bgColor indexed="64"/>
      </patternFill>
    </fill>
    <fill>
      <patternFill patternType="solid">
        <fgColor theme="6" tint="0.59999389629810485"/>
        <bgColor indexed="64"/>
      </patternFill>
    </fill>
    <fill>
      <patternFill patternType="solid">
        <fgColor indexed="42"/>
        <bgColor indexed="64"/>
      </patternFill>
    </fill>
    <fill>
      <patternFill patternType="solid">
        <fgColor theme="3" tint="0.79998168889431442"/>
        <bgColor indexed="64"/>
      </patternFill>
    </fill>
    <fill>
      <patternFill patternType="solid">
        <fgColor rgb="FFFF99CC"/>
        <bgColor indexed="64"/>
      </patternFill>
    </fill>
    <fill>
      <patternFill patternType="solid">
        <fgColor indexed="47"/>
        <bgColor indexed="64"/>
      </patternFill>
    </fill>
    <fill>
      <patternFill patternType="solid">
        <fgColor theme="0"/>
        <bgColor indexed="64"/>
      </patternFill>
    </fill>
    <fill>
      <patternFill patternType="solid">
        <fgColor rgb="FF66FFFF"/>
        <bgColor indexed="64"/>
      </patternFill>
    </fill>
    <fill>
      <patternFill patternType="solid">
        <fgColor indexed="43"/>
        <bgColor indexed="64"/>
      </patternFill>
    </fill>
    <fill>
      <patternFill patternType="solid">
        <fgColor indexed="14"/>
        <bgColor indexed="64"/>
      </patternFill>
    </fill>
    <fill>
      <patternFill patternType="solid">
        <fgColor indexed="13"/>
        <bgColor indexed="64"/>
      </patternFill>
    </fill>
    <fill>
      <patternFill patternType="solid">
        <fgColor rgb="FF99FF99"/>
        <bgColor indexed="64"/>
      </patternFill>
    </fill>
    <fill>
      <patternFill patternType="solid">
        <fgColor rgb="FF82CAEE"/>
        <bgColor indexed="64"/>
      </patternFill>
    </fill>
    <fill>
      <patternFill patternType="solid">
        <fgColor rgb="FFC0C0C0"/>
        <bgColor indexed="64"/>
      </patternFill>
    </fill>
    <fill>
      <patternFill patternType="solid">
        <fgColor rgb="FF99CC00"/>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top/>
      <bottom style="medium">
        <color indexed="64"/>
      </bottom>
      <diagonal/>
    </border>
    <border>
      <left style="medium">
        <color indexed="64"/>
      </left>
      <right style="medium">
        <color indexed="64"/>
      </right>
      <top/>
      <bottom style="medium">
        <color rgb="FF000000"/>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s>
  <cellStyleXfs count="3">
    <xf numFmtId="0" fontId="0" fillId="0" borderId="0"/>
    <xf numFmtId="0" fontId="18" fillId="0" borderId="0"/>
    <xf numFmtId="0" fontId="25" fillId="0" borderId="0"/>
  </cellStyleXfs>
  <cellXfs count="359">
    <xf numFmtId="0" fontId="0" fillId="0" borderId="0" xfId="0"/>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19" fillId="0" borderId="0" xfId="1" applyFont="1" applyFill="1" applyBorder="1"/>
    <xf numFmtId="164" fontId="19" fillId="0" borderId="0" xfId="1" applyNumberFormat="1" applyFont="1" applyFill="1" applyAlignment="1">
      <alignment horizontal="center" vertical="center"/>
    </xf>
    <xf numFmtId="0" fontId="19" fillId="0" borderId="0" xfId="1" applyFont="1" applyFill="1" applyAlignment="1">
      <alignment horizontal="center" vertical="center"/>
    </xf>
    <xf numFmtId="0" fontId="19" fillId="0" borderId="0" xfId="1" applyFont="1" applyFill="1" applyAlignment="1">
      <alignment horizontal="right"/>
    </xf>
    <xf numFmtId="0" fontId="19" fillId="0" borderId="0" xfId="1" applyFont="1" applyFill="1"/>
    <xf numFmtId="0" fontId="16" fillId="0" borderId="1" xfId="1" applyFont="1" applyFill="1" applyBorder="1"/>
    <xf numFmtId="0" fontId="16" fillId="0" borderId="0" xfId="1" applyFont="1" applyFill="1" applyBorder="1"/>
    <xf numFmtId="164" fontId="15" fillId="0" borderId="1" xfId="1" applyNumberFormat="1" applyFont="1" applyFill="1" applyBorder="1" applyAlignment="1">
      <alignment horizontal="center" vertical="center"/>
    </xf>
    <xf numFmtId="3" fontId="15" fillId="0" borderId="1" xfId="1" applyNumberFormat="1" applyFont="1" applyFill="1" applyBorder="1" applyAlignment="1">
      <alignment horizontal="center" vertical="center"/>
    </xf>
    <xf numFmtId="164" fontId="15" fillId="0" borderId="1" xfId="1" applyNumberFormat="1" applyFont="1" applyFill="1" applyBorder="1" applyAlignment="1">
      <alignment horizontal="right" vertical="center"/>
    </xf>
    <xf numFmtId="3" fontId="15" fillId="0" borderId="1" xfId="1" applyNumberFormat="1" applyFont="1" applyFill="1" applyBorder="1" applyAlignment="1">
      <alignment horizontal="right" vertical="center"/>
    </xf>
    <xf numFmtId="3" fontId="15" fillId="0" borderId="1" xfId="1" applyNumberFormat="1" applyFont="1" applyFill="1" applyBorder="1"/>
    <xf numFmtId="0" fontId="16" fillId="0" borderId="1" xfId="1" applyFont="1" applyFill="1" applyBorder="1" applyAlignment="1">
      <alignment horizontal="center" vertical="center"/>
    </xf>
    <xf numFmtId="0" fontId="16" fillId="0" borderId="1" xfId="1" applyFont="1" applyBorder="1" applyAlignment="1">
      <alignment wrapText="1"/>
    </xf>
    <xf numFmtId="0" fontId="16" fillId="0" borderId="4" xfId="1" applyFont="1" applyFill="1" applyBorder="1" applyAlignment="1">
      <alignment horizontal="center" vertical="center"/>
    </xf>
    <xf numFmtId="164" fontId="15" fillId="0" borderId="2" xfId="1" applyNumberFormat="1" applyFont="1" applyFill="1" applyBorder="1" applyAlignment="1">
      <alignment horizontal="center" vertical="center"/>
    </xf>
    <xf numFmtId="3" fontId="15" fillId="0" borderId="2" xfId="1" applyNumberFormat="1" applyFont="1" applyFill="1" applyBorder="1" applyAlignment="1">
      <alignment horizontal="center" vertical="center"/>
    </xf>
    <xf numFmtId="164" fontId="15" fillId="0" borderId="2" xfId="1" applyNumberFormat="1" applyFont="1" applyFill="1" applyBorder="1" applyAlignment="1">
      <alignment horizontal="right" vertical="center"/>
    </xf>
    <xf numFmtId="3" fontId="15" fillId="0" borderId="2" xfId="1" applyNumberFormat="1" applyFont="1" applyFill="1" applyBorder="1" applyAlignment="1">
      <alignment horizontal="right" vertical="center"/>
    </xf>
    <xf numFmtId="3" fontId="15" fillId="0" borderId="2" xfId="1" applyNumberFormat="1" applyFont="1" applyFill="1" applyBorder="1"/>
    <xf numFmtId="0" fontId="16" fillId="0" borderId="2" xfId="1" applyFont="1" applyFill="1" applyBorder="1" applyAlignment="1">
      <alignment horizontal="center" vertical="center"/>
    </xf>
    <xf numFmtId="0" fontId="16" fillId="0" borderId="2" xfId="1" applyFont="1" applyBorder="1" applyAlignment="1">
      <alignment wrapText="1"/>
    </xf>
    <xf numFmtId="0" fontId="16" fillId="0" borderId="0" xfId="1" applyFont="1" applyFill="1" applyAlignment="1">
      <alignment horizontal="center" vertical="center"/>
    </xf>
    <xf numFmtId="0" fontId="19" fillId="7" borderId="0" xfId="1" applyFont="1" applyFill="1"/>
    <xf numFmtId="164" fontId="8" fillId="7" borderId="1" xfId="1" applyNumberFormat="1" applyFont="1" applyFill="1" applyBorder="1" applyAlignment="1">
      <alignment horizontal="center" vertical="center"/>
    </xf>
    <xf numFmtId="3" fontId="8" fillId="7" borderId="1" xfId="1" applyNumberFormat="1" applyFont="1" applyFill="1" applyBorder="1" applyAlignment="1">
      <alignment horizontal="center" vertical="center"/>
    </xf>
    <xf numFmtId="3" fontId="6" fillId="7" borderId="1" xfId="1" applyNumberFormat="1" applyFont="1" applyFill="1" applyBorder="1" applyAlignment="1">
      <alignment horizontal="center" vertical="center"/>
    </xf>
    <xf numFmtId="164" fontId="8" fillId="7" borderId="2" xfId="1" applyNumberFormat="1" applyFont="1" applyFill="1" applyBorder="1" applyAlignment="1">
      <alignment horizontal="right" vertical="center"/>
    </xf>
    <xf numFmtId="3" fontId="8" fillId="7" borderId="2" xfId="1" applyNumberFormat="1" applyFont="1" applyFill="1" applyBorder="1" applyAlignment="1">
      <alignment horizontal="right" vertical="center"/>
    </xf>
    <xf numFmtId="3" fontId="6" fillId="7" borderId="1" xfId="1" applyNumberFormat="1" applyFont="1" applyFill="1" applyBorder="1"/>
    <xf numFmtId="0" fontId="19" fillId="7" borderId="1" xfId="1" applyFont="1" applyFill="1" applyBorder="1" applyAlignment="1">
      <alignment horizontal="center" vertical="center"/>
    </xf>
    <xf numFmtId="0" fontId="7" fillId="7" borderId="1" xfId="1" applyFont="1" applyFill="1" applyBorder="1" applyAlignment="1">
      <alignment wrapText="1"/>
    </xf>
    <xf numFmtId="0" fontId="19" fillId="7" borderId="0" xfId="1" applyFont="1" applyFill="1" applyAlignment="1">
      <alignment horizontal="center" vertical="center"/>
    </xf>
    <xf numFmtId="0" fontId="16" fillId="0" borderId="0" xfId="1" applyFont="1" applyFill="1"/>
    <xf numFmtId="164" fontId="6" fillId="0" borderId="1" xfId="1" applyNumberFormat="1" applyFont="1" applyFill="1" applyBorder="1" applyAlignment="1">
      <alignment horizontal="center" vertical="center"/>
    </xf>
    <xf numFmtId="164" fontId="6" fillId="7" borderId="1" xfId="1" applyNumberFormat="1" applyFont="1" applyFill="1" applyBorder="1" applyAlignment="1">
      <alignment horizontal="center" vertical="center"/>
    </xf>
    <xf numFmtId="3" fontId="20" fillId="7" borderId="1" xfId="1" applyNumberFormat="1" applyFont="1" applyFill="1" applyBorder="1" applyAlignment="1">
      <alignment horizontal="center" vertical="center"/>
    </xf>
    <xf numFmtId="0" fontId="21" fillId="7" borderId="0" xfId="1" applyFont="1" applyFill="1"/>
    <xf numFmtId="0" fontId="21" fillId="0" borderId="0" xfId="1" applyFont="1" applyFill="1" applyBorder="1"/>
    <xf numFmtId="164" fontId="20" fillId="7" borderId="2" xfId="1" applyNumberFormat="1" applyFont="1" applyFill="1" applyBorder="1" applyAlignment="1">
      <alignment horizontal="right" vertical="center"/>
    </xf>
    <xf numFmtId="3" fontId="20" fillId="7" borderId="2" xfId="1" applyNumberFormat="1" applyFont="1" applyFill="1" applyBorder="1" applyAlignment="1">
      <alignment horizontal="right" vertical="center"/>
    </xf>
    <xf numFmtId="3" fontId="20" fillId="7" borderId="1" xfId="1" applyNumberFormat="1" applyFont="1" applyFill="1" applyBorder="1"/>
    <xf numFmtId="0" fontId="21" fillId="7" borderId="1" xfId="1" applyFont="1" applyFill="1" applyBorder="1" applyAlignment="1">
      <alignment horizontal="center" vertical="center"/>
    </xf>
    <xf numFmtId="0" fontId="21" fillId="7" borderId="1" xfId="1" applyFont="1" applyFill="1" applyBorder="1" applyAlignment="1">
      <alignment wrapText="1"/>
    </xf>
    <xf numFmtId="0" fontId="21" fillId="7" borderId="0" xfId="1" applyFont="1" applyFill="1" applyAlignment="1">
      <alignment horizontal="center" vertical="center"/>
    </xf>
    <xf numFmtId="3" fontId="6" fillId="0" borderId="1" xfId="1" applyNumberFormat="1" applyFont="1" applyFill="1" applyBorder="1" applyAlignment="1">
      <alignment horizontal="center" vertical="center"/>
    </xf>
    <xf numFmtId="164" fontId="8" fillId="0" borderId="2" xfId="1" applyNumberFormat="1" applyFont="1" applyFill="1" applyBorder="1" applyAlignment="1">
      <alignment horizontal="right" vertical="center"/>
    </xf>
    <xf numFmtId="3" fontId="8" fillId="0" borderId="2" xfId="1" applyNumberFormat="1" applyFont="1" applyFill="1" applyBorder="1" applyAlignment="1">
      <alignment horizontal="right" vertical="center"/>
    </xf>
    <xf numFmtId="3" fontId="6" fillId="0" borderId="1" xfId="1" applyNumberFormat="1" applyFont="1" applyFill="1" applyBorder="1"/>
    <xf numFmtId="0" fontId="19" fillId="0" borderId="1" xfId="1" applyFont="1" applyFill="1" applyBorder="1" applyAlignment="1">
      <alignment horizontal="center" vertical="center"/>
    </xf>
    <xf numFmtId="0" fontId="19" fillId="0" borderId="1" xfId="1" applyFont="1" applyBorder="1" applyAlignment="1">
      <alignment wrapText="1"/>
    </xf>
    <xf numFmtId="0" fontId="17" fillId="0" borderId="0" xfId="1" applyFont="1" applyFill="1"/>
    <xf numFmtId="0" fontId="17" fillId="0" borderId="0" xfId="1" applyFont="1" applyFill="1" applyBorder="1"/>
    <xf numFmtId="164" fontId="22" fillId="0" borderId="1" xfId="1" applyNumberFormat="1" applyFont="1" applyFill="1" applyBorder="1" applyAlignment="1">
      <alignment horizontal="center" vertical="center"/>
    </xf>
    <xf numFmtId="3" fontId="22" fillId="0" borderId="1" xfId="1" applyNumberFormat="1" applyFont="1" applyFill="1" applyBorder="1" applyAlignment="1">
      <alignment horizontal="center" vertical="center"/>
    </xf>
    <xf numFmtId="164" fontId="22" fillId="0" borderId="1" xfId="1" applyNumberFormat="1" applyFont="1" applyFill="1" applyBorder="1" applyAlignment="1">
      <alignment horizontal="right" vertical="center"/>
    </xf>
    <xf numFmtId="3" fontId="22" fillId="0" borderId="1" xfId="1" applyNumberFormat="1" applyFont="1" applyFill="1" applyBorder="1" applyAlignment="1">
      <alignment horizontal="right" vertical="center"/>
    </xf>
    <xf numFmtId="3" fontId="22" fillId="0" borderId="1" xfId="1" applyNumberFormat="1" applyFont="1" applyFill="1" applyBorder="1"/>
    <xf numFmtId="0" fontId="17" fillId="0" borderId="1" xfId="1" applyFont="1" applyFill="1" applyBorder="1" applyAlignment="1">
      <alignment horizontal="center" vertical="center"/>
    </xf>
    <xf numFmtId="0" fontId="17" fillId="0" borderId="1" xfId="1" applyFont="1" applyBorder="1" applyAlignment="1">
      <alignment wrapText="1"/>
    </xf>
    <xf numFmtId="164" fontId="22" fillId="0" borderId="2" xfId="1" applyNumberFormat="1" applyFont="1" applyFill="1" applyBorder="1" applyAlignment="1">
      <alignment horizontal="center" vertical="center"/>
    </xf>
    <xf numFmtId="3" fontId="22" fillId="0" borderId="2" xfId="1" applyNumberFormat="1" applyFont="1" applyFill="1" applyBorder="1" applyAlignment="1">
      <alignment horizontal="center" vertical="center"/>
    </xf>
    <xf numFmtId="164" fontId="22" fillId="0" borderId="2" xfId="1" applyNumberFormat="1" applyFont="1" applyFill="1" applyBorder="1" applyAlignment="1">
      <alignment horizontal="right" vertical="center"/>
    </xf>
    <xf numFmtId="3" fontId="22" fillId="0" borderId="2" xfId="1" applyNumberFormat="1" applyFont="1" applyFill="1" applyBorder="1" applyAlignment="1">
      <alignment horizontal="right" vertical="center"/>
    </xf>
    <xf numFmtId="3" fontId="22" fillId="0" borderId="2" xfId="1" applyNumberFormat="1" applyFont="1" applyFill="1" applyBorder="1"/>
    <xf numFmtId="0" fontId="17" fillId="0" borderId="2" xfId="1" applyFont="1" applyFill="1" applyBorder="1" applyAlignment="1">
      <alignment horizontal="center" vertical="center"/>
    </xf>
    <xf numFmtId="0" fontId="17" fillId="0" borderId="2" xfId="1" applyFont="1" applyBorder="1" applyAlignment="1">
      <alignment wrapText="1"/>
    </xf>
    <xf numFmtId="0" fontId="17" fillId="0" borderId="0" xfId="1" applyFont="1" applyFill="1" applyAlignment="1">
      <alignment horizontal="center" vertical="center"/>
    </xf>
    <xf numFmtId="3" fontId="8" fillId="7" borderId="1" xfId="1" applyNumberFormat="1" applyFont="1" applyFill="1" applyBorder="1"/>
    <xf numFmtId="0" fontId="7" fillId="7" borderId="1" xfId="1" applyFont="1" applyFill="1" applyBorder="1" applyAlignment="1">
      <alignment vertical="center" wrapText="1"/>
    </xf>
    <xf numFmtId="0" fontId="19" fillId="8" borderId="0" xfId="1" applyFont="1" applyFill="1"/>
    <xf numFmtId="0" fontId="19" fillId="8" borderId="0" xfId="1" applyFont="1" applyFill="1" applyBorder="1"/>
    <xf numFmtId="164" fontId="8" fillId="9" borderId="1" xfId="1" applyNumberFormat="1" applyFont="1" applyFill="1" applyBorder="1" applyAlignment="1">
      <alignment horizontal="center" vertical="center"/>
    </xf>
    <xf numFmtId="3" fontId="8" fillId="9" borderId="1" xfId="1" applyNumberFormat="1" applyFont="1" applyFill="1" applyBorder="1" applyAlignment="1">
      <alignment horizontal="center" vertical="center"/>
    </xf>
    <xf numFmtId="3" fontId="6" fillId="9" borderId="1" xfId="1" applyNumberFormat="1" applyFont="1" applyFill="1" applyBorder="1" applyAlignment="1">
      <alignment horizontal="center" vertical="center"/>
    </xf>
    <xf numFmtId="164" fontId="8" fillId="9" borderId="1" xfId="1" applyNumberFormat="1" applyFont="1" applyFill="1" applyBorder="1" applyAlignment="1">
      <alignment horizontal="right" vertical="center"/>
    </xf>
    <xf numFmtId="3" fontId="8" fillId="9" borderId="1" xfId="1" applyNumberFormat="1" applyFont="1" applyFill="1" applyBorder="1" applyAlignment="1">
      <alignment horizontal="right" vertical="center"/>
    </xf>
    <xf numFmtId="3" fontId="6" fillId="9" borderId="1" xfId="1" applyNumberFormat="1" applyFont="1" applyFill="1" applyBorder="1"/>
    <xf numFmtId="3" fontId="8" fillId="9" borderId="1" xfId="1" applyNumberFormat="1" applyFont="1" applyFill="1" applyBorder="1"/>
    <xf numFmtId="0" fontId="19" fillId="9" borderId="1" xfId="1" applyFont="1" applyFill="1" applyBorder="1" applyAlignment="1">
      <alignment horizontal="center" vertical="center"/>
    </xf>
    <xf numFmtId="0" fontId="7" fillId="9" borderId="1" xfId="1" applyFont="1" applyFill="1" applyBorder="1" applyAlignment="1">
      <alignment wrapText="1"/>
    </xf>
    <xf numFmtId="0" fontId="19" fillId="9" borderId="0" xfId="1" applyFont="1" applyFill="1" applyAlignment="1">
      <alignment horizontal="center" vertical="center"/>
    </xf>
    <xf numFmtId="0" fontId="21" fillId="10" borderId="1" xfId="1" applyFont="1" applyFill="1" applyBorder="1"/>
    <xf numFmtId="164" fontId="8" fillId="11" borderId="1" xfId="1" applyNumberFormat="1" applyFont="1" applyFill="1" applyBorder="1" applyAlignment="1">
      <alignment horizontal="center" vertical="center"/>
    </xf>
    <xf numFmtId="3" fontId="20" fillId="11" borderId="1" xfId="1" applyNumberFormat="1" applyFont="1" applyFill="1" applyBorder="1" applyAlignment="1">
      <alignment horizontal="center" vertical="center"/>
    </xf>
    <xf numFmtId="164" fontId="20" fillId="11" borderId="1" xfId="1" applyNumberFormat="1" applyFont="1" applyFill="1" applyBorder="1" applyAlignment="1">
      <alignment horizontal="right" vertical="center"/>
    </xf>
    <xf numFmtId="3" fontId="20" fillId="11" borderId="1" xfId="1" applyNumberFormat="1" applyFont="1" applyFill="1" applyBorder="1" applyAlignment="1">
      <alignment horizontal="right" vertical="center"/>
    </xf>
    <xf numFmtId="3" fontId="20" fillId="11" borderId="1" xfId="1" applyNumberFormat="1" applyFont="1" applyFill="1" applyBorder="1"/>
    <xf numFmtId="0" fontId="21" fillId="11" borderId="1" xfId="1" applyFont="1" applyFill="1" applyBorder="1" applyAlignment="1">
      <alignment horizontal="center" vertical="center"/>
    </xf>
    <xf numFmtId="0" fontId="23" fillId="11" borderId="1" xfId="1" applyFont="1" applyFill="1" applyBorder="1" applyAlignment="1">
      <alignment vertical="center"/>
    </xf>
    <xf numFmtId="0" fontId="21" fillId="11" borderId="4" xfId="1" applyFont="1" applyFill="1" applyBorder="1" applyAlignment="1">
      <alignment horizontal="center" vertical="center"/>
    </xf>
    <xf numFmtId="0" fontId="19" fillId="12" borderId="1" xfId="1" applyFont="1" applyFill="1" applyBorder="1"/>
    <xf numFmtId="164" fontId="8" fillId="12" borderId="1" xfId="1" applyNumberFormat="1" applyFont="1" applyFill="1" applyBorder="1" applyAlignment="1">
      <alignment horizontal="center" vertical="center"/>
    </xf>
    <xf numFmtId="164" fontId="8" fillId="12" borderId="1" xfId="1" applyNumberFormat="1" applyFont="1" applyFill="1" applyBorder="1" applyAlignment="1">
      <alignment horizontal="right" vertical="center"/>
    </xf>
    <xf numFmtId="3" fontId="8" fillId="12" borderId="1" xfId="1" applyNumberFormat="1" applyFont="1" applyFill="1" applyBorder="1" applyAlignment="1">
      <alignment horizontal="center" vertical="center"/>
    </xf>
    <xf numFmtId="3" fontId="6" fillId="12" borderId="1" xfId="1" applyNumberFormat="1" applyFont="1" applyFill="1" applyBorder="1" applyAlignment="1">
      <alignment horizontal="center" vertical="center"/>
    </xf>
    <xf numFmtId="3" fontId="8" fillId="12" borderId="1" xfId="1" applyNumberFormat="1" applyFont="1" applyFill="1" applyBorder="1" applyAlignment="1">
      <alignment horizontal="right" vertical="center"/>
    </xf>
    <xf numFmtId="3" fontId="6" fillId="12" borderId="1" xfId="1" applyNumberFormat="1" applyFont="1" applyFill="1" applyBorder="1"/>
    <xf numFmtId="0" fontId="19" fillId="12" borderId="1" xfId="1" applyFont="1" applyFill="1" applyBorder="1" applyAlignment="1">
      <alignment horizontal="center" vertical="center"/>
    </xf>
    <xf numFmtId="0" fontId="8" fillId="12" borderId="1" xfId="1" applyFont="1" applyFill="1" applyBorder="1" applyAlignment="1">
      <alignment horizontal="justify" vertical="center" wrapText="1"/>
    </xf>
    <xf numFmtId="165" fontId="17" fillId="10" borderId="0" xfId="1" applyNumberFormat="1" applyFont="1" applyFill="1"/>
    <xf numFmtId="165" fontId="17" fillId="10" borderId="0" xfId="1" applyNumberFormat="1" applyFont="1" applyFill="1" applyBorder="1"/>
    <xf numFmtId="164" fontId="8" fillId="13" borderId="1" xfId="1" applyNumberFormat="1" applyFont="1" applyFill="1" applyBorder="1" applyAlignment="1">
      <alignment horizontal="right" vertical="center"/>
    </xf>
    <xf numFmtId="164" fontId="24" fillId="10" borderId="1" xfId="1" applyNumberFormat="1" applyFont="1" applyFill="1" applyBorder="1" applyAlignment="1">
      <alignment horizontal="right" vertical="center"/>
    </xf>
    <xf numFmtId="165" fontId="17" fillId="10" borderId="1" xfId="1" applyNumberFormat="1" applyFont="1" applyFill="1" applyBorder="1" applyAlignment="1">
      <alignment horizontal="right" vertical="center"/>
    </xf>
    <xf numFmtId="165" fontId="17" fillId="10" borderId="1" xfId="1" applyNumberFormat="1" applyFont="1" applyFill="1" applyBorder="1" applyAlignment="1">
      <alignment horizontal="justify" vertical="center" wrapText="1"/>
    </xf>
    <xf numFmtId="165" fontId="17" fillId="10" borderId="1" xfId="1" applyNumberFormat="1" applyFont="1" applyFill="1" applyBorder="1" applyAlignment="1">
      <alignment horizontal="center" vertical="center"/>
    </xf>
    <xf numFmtId="0" fontId="17" fillId="10" borderId="0" xfId="1" applyFont="1" applyFill="1"/>
    <xf numFmtId="0" fontId="17" fillId="10" borderId="0" xfId="1" applyFont="1" applyFill="1" applyBorder="1"/>
    <xf numFmtId="3" fontId="17" fillId="10" borderId="1" xfId="1" applyNumberFormat="1" applyFont="1" applyFill="1" applyBorder="1" applyAlignment="1">
      <alignment horizontal="right" vertical="center"/>
    </xf>
    <xf numFmtId="0" fontId="17" fillId="10" borderId="1" xfId="1" applyFont="1" applyFill="1" applyBorder="1" applyAlignment="1">
      <alignment horizontal="justify" vertical="center" wrapText="1"/>
    </xf>
    <xf numFmtId="0" fontId="17" fillId="10" borderId="1" xfId="1" applyFont="1" applyFill="1" applyBorder="1" applyAlignment="1">
      <alignment horizontal="center" vertical="center"/>
    </xf>
    <xf numFmtId="164" fontId="17" fillId="10" borderId="1" xfId="1" applyNumberFormat="1" applyFont="1" applyFill="1" applyBorder="1" applyAlignment="1">
      <alignment horizontal="right" vertical="center"/>
    </xf>
    <xf numFmtId="3" fontId="17" fillId="10" borderId="1" xfId="1" applyNumberFormat="1" applyFont="1" applyFill="1" applyBorder="1"/>
    <xf numFmtId="0" fontId="17" fillId="10" borderId="1" xfId="1" applyNumberFormat="1" applyFont="1" applyFill="1" applyBorder="1" applyAlignment="1">
      <alignment horizontal="left" vertical="center" wrapText="1"/>
    </xf>
    <xf numFmtId="0" fontId="7" fillId="8" borderId="0" xfId="1" applyFont="1" applyFill="1"/>
    <xf numFmtId="0" fontId="7" fillId="8" borderId="0" xfId="1" applyFont="1" applyFill="1" applyBorder="1"/>
    <xf numFmtId="3" fontId="8" fillId="13" borderId="1" xfId="1" applyNumberFormat="1" applyFont="1" applyFill="1" applyBorder="1" applyAlignment="1">
      <alignment horizontal="right" vertical="center"/>
    </xf>
    <xf numFmtId="3" fontId="7" fillId="13" borderId="1" xfId="1" applyNumberFormat="1" applyFont="1" applyFill="1" applyBorder="1"/>
    <xf numFmtId="0" fontId="8" fillId="13" borderId="1" xfId="1" applyFont="1" applyFill="1" applyBorder="1" applyAlignment="1">
      <alignment horizontal="justify" vertical="center" wrapText="1"/>
    </xf>
    <xf numFmtId="0" fontId="8" fillId="13" borderId="1" xfId="1" applyFont="1" applyFill="1" applyBorder="1" applyAlignment="1">
      <alignment horizontal="center" vertical="center"/>
    </xf>
    <xf numFmtId="0" fontId="16" fillId="0" borderId="0" xfId="1" applyFont="1" applyFill="1" applyAlignment="1">
      <alignment vertical="justify"/>
    </xf>
    <xf numFmtId="0" fontId="16" fillId="0" borderId="0" xfId="1" applyFont="1" applyFill="1" applyBorder="1" applyAlignment="1">
      <alignment vertical="justify"/>
    </xf>
    <xf numFmtId="164" fontId="8" fillId="6" borderId="1" xfId="1" applyNumberFormat="1" applyFont="1" applyFill="1" applyBorder="1" applyAlignment="1">
      <alignment horizontal="right" vertical="center"/>
    </xf>
    <xf numFmtId="164" fontId="6" fillId="4" borderId="1" xfId="1" applyNumberFormat="1" applyFont="1" applyFill="1" applyBorder="1" applyAlignment="1">
      <alignment horizontal="right" vertical="center"/>
    </xf>
    <xf numFmtId="164" fontId="6" fillId="0" borderId="1" xfId="1" applyNumberFormat="1" applyFont="1" applyFill="1" applyBorder="1" applyAlignment="1">
      <alignment horizontal="right" vertical="center"/>
    </xf>
    <xf numFmtId="3" fontId="15" fillId="4" borderId="1" xfId="1" applyNumberFormat="1" applyFont="1" applyFill="1" applyBorder="1" applyAlignment="1">
      <alignment horizontal="right" vertical="center"/>
    </xf>
    <xf numFmtId="0" fontId="16" fillId="0" borderId="1" xfId="1" applyFont="1" applyFill="1" applyBorder="1" applyAlignment="1">
      <alignment vertical="justify"/>
    </xf>
    <xf numFmtId="0" fontId="15" fillId="0" borderId="1" xfId="1" applyFont="1" applyFill="1" applyBorder="1" applyAlignment="1">
      <alignment horizontal="justify" vertical="center" wrapText="1"/>
    </xf>
    <xf numFmtId="0" fontId="15" fillId="0" borderId="1" xfId="1" applyFont="1" applyFill="1" applyBorder="1" applyAlignment="1">
      <alignment horizontal="center" vertical="center"/>
    </xf>
    <xf numFmtId="164" fontId="15" fillId="4" borderId="1" xfId="1" applyNumberFormat="1" applyFont="1" applyFill="1" applyBorder="1" applyAlignment="1">
      <alignment horizontal="right" vertical="center"/>
    </xf>
    <xf numFmtId="0" fontId="21" fillId="8" borderId="0" xfId="1" applyFont="1" applyFill="1" applyAlignment="1">
      <alignment vertical="justify"/>
    </xf>
    <xf numFmtId="0" fontId="21" fillId="8" borderId="0" xfId="1" applyFont="1" applyFill="1" applyBorder="1" applyAlignment="1">
      <alignment vertical="justify"/>
    </xf>
    <xf numFmtId="164" fontId="20" fillId="14" borderId="1" xfId="1" applyNumberFormat="1" applyFont="1" applyFill="1" applyBorder="1" applyAlignment="1">
      <alignment horizontal="right" vertical="center"/>
    </xf>
    <xf numFmtId="3" fontId="20" fillId="14" borderId="1" xfId="1" applyNumberFormat="1" applyFont="1" applyFill="1" applyBorder="1" applyAlignment="1">
      <alignment horizontal="right" vertical="center"/>
    </xf>
    <xf numFmtId="0" fontId="21" fillId="14" borderId="1" xfId="1" applyFont="1" applyFill="1" applyBorder="1" applyAlignment="1">
      <alignment vertical="justify"/>
    </xf>
    <xf numFmtId="0" fontId="20" fillId="14" borderId="1" xfId="1" applyFont="1" applyFill="1" applyBorder="1" applyAlignment="1">
      <alignment horizontal="justify" vertical="center" wrapText="1"/>
    </xf>
    <xf numFmtId="0" fontId="20" fillId="14" borderId="1" xfId="1" applyFont="1" applyFill="1" applyBorder="1" applyAlignment="1">
      <alignment horizontal="center" vertical="center"/>
    </xf>
    <xf numFmtId="0" fontId="19" fillId="0" borderId="0" xfId="1" applyFont="1" applyFill="1" applyAlignment="1">
      <alignment vertical="justify"/>
    </xf>
    <xf numFmtId="0" fontId="19" fillId="0" borderId="0" xfId="1" applyFont="1" applyFill="1" applyBorder="1" applyAlignment="1">
      <alignment vertical="justify"/>
    </xf>
    <xf numFmtId="3" fontId="6" fillId="0" borderId="1" xfId="1" applyNumberFormat="1" applyFont="1" applyFill="1" applyBorder="1" applyAlignment="1">
      <alignment horizontal="right" vertical="center"/>
    </xf>
    <xf numFmtId="0" fontId="19" fillId="0" borderId="1" xfId="1" applyFont="1" applyFill="1" applyBorder="1" applyAlignment="1">
      <alignment vertical="justify"/>
    </xf>
    <xf numFmtId="3" fontId="6" fillId="4" borderId="1" xfId="1" applyNumberFormat="1" applyFont="1" applyFill="1" applyBorder="1" applyAlignment="1">
      <alignment horizontal="right" vertical="center"/>
    </xf>
    <xf numFmtId="0" fontId="6" fillId="0" borderId="1" xfId="1" applyFont="1" applyFill="1" applyBorder="1" applyAlignment="1">
      <alignment horizontal="justify" vertical="center" wrapText="1"/>
    </xf>
    <xf numFmtId="0" fontId="6" fillId="0" borderId="1" xfId="1" applyFont="1" applyFill="1" applyBorder="1" applyAlignment="1">
      <alignment horizontal="center" vertical="center"/>
    </xf>
    <xf numFmtId="0" fontId="26" fillId="0" borderId="1" xfId="2" applyFont="1" applyFill="1" applyBorder="1" applyAlignment="1">
      <alignment vertical="center" wrapText="1"/>
    </xf>
    <xf numFmtId="49" fontId="26" fillId="0" borderId="1" xfId="2" applyNumberFormat="1" applyFont="1" applyFill="1" applyBorder="1" applyAlignment="1">
      <alignment vertical="center"/>
    </xf>
    <xf numFmtId="0" fontId="26" fillId="0" borderId="1" xfId="1" applyFont="1" applyFill="1" applyBorder="1" applyAlignment="1">
      <alignment horizontal="center" vertical="center"/>
    </xf>
    <xf numFmtId="0" fontId="7" fillId="8" borderId="0" xfId="1" applyFont="1" applyFill="1" applyAlignment="1">
      <alignment vertical="justify"/>
    </xf>
    <xf numFmtId="0" fontId="7" fillId="8" borderId="0" xfId="1" applyFont="1" applyFill="1" applyBorder="1" applyAlignment="1">
      <alignment vertical="justify"/>
    </xf>
    <xf numFmtId="3" fontId="8" fillId="6" borderId="1" xfId="1" applyNumberFormat="1" applyFont="1" applyFill="1" applyBorder="1" applyAlignment="1">
      <alignment horizontal="right" vertical="center"/>
    </xf>
    <xf numFmtId="0" fontId="7" fillId="6" borderId="1" xfId="1" applyFont="1" applyFill="1" applyBorder="1" applyAlignment="1">
      <alignment vertical="justify"/>
    </xf>
    <xf numFmtId="0" fontId="8" fillId="6" borderId="1" xfId="1" applyFont="1" applyFill="1" applyBorder="1" applyAlignment="1">
      <alignment horizontal="justify" vertical="center" wrapText="1"/>
    </xf>
    <xf numFmtId="0" fontId="8" fillId="6" borderId="1" xfId="1" applyFont="1" applyFill="1" applyBorder="1" applyAlignment="1">
      <alignment horizontal="center" vertical="center"/>
    </xf>
    <xf numFmtId="164" fontId="16" fillId="4" borderId="1" xfId="1" applyNumberFormat="1" applyFont="1" applyFill="1" applyBorder="1" applyAlignment="1">
      <alignment horizontal="right" vertical="center"/>
    </xf>
    <xf numFmtId="3" fontId="16" fillId="4" borderId="1" xfId="1" applyNumberFormat="1" applyFont="1" applyFill="1" applyBorder="1" applyAlignment="1">
      <alignment horizontal="right" vertical="center"/>
    </xf>
    <xf numFmtId="164" fontId="16" fillId="0" borderId="1" xfId="1" applyNumberFormat="1" applyFont="1" applyFill="1" applyBorder="1" applyAlignment="1">
      <alignment horizontal="right" vertical="center"/>
    </xf>
    <xf numFmtId="3" fontId="16" fillId="0" borderId="1" xfId="1" applyNumberFormat="1" applyFont="1" applyFill="1" applyBorder="1" applyAlignment="1">
      <alignment horizontal="right" vertical="center"/>
    </xf>
    <xf numFmtId="0" fontId="16" fillId="0" borderId="1" xfId="1" applyFont="1" applyFill="1" applyBorder="1" applyAlignment="1">
      <alignment horizontal="justify" vertical="center" wrapText="1"/>
    </xf>
    <xf numFmtId="0" fontId="15" fillId="0" borderId="1" xfId="1" applyFont="1" applyFill="1" applyBorder="1" applyAlignment="1">
      <alignment horizontal="left" vertical="center" wrapText="1"/>
    </xf>
    <xf numFmtId="0" fontId="17" fillId="0" borderId="0" xfId="1" applyFont="1" applyFill="1" applyAlignment="1">
      <alignment vertical="justify"/>
    </xf>
    <xf numFmtId="0" fontId="17" fillId="0" borderId="0" xfId="1" applyFont="1" applyFill="1" applyBorder="1" applyAlignment="1">
      <alignment vertical="justify"/>
    </xf>
    <xf numFmtId="164" fontId="17" fillId="4" borderId="1" xfId="1" applyNumberFormat="1" applyFont="1" applyFill="1" applyBorder="1" applyAlignment="1">
      <alignment horizontal="right" vertical="center"/>
    </xf>
    <xf numFmtId="3" fontId="17" fillId="4" borderId="1" xfId="1" applyNumberFormat="1" applyFont="1" applyFill="1" applyBorder="1" applyAlignment="1">
      <alignment horizontal="right" vertical="center"/>
    </xf>
    <xf numFmtId="164" fontId="17" fillId="0" borderId="1" xfId="1" applyNumberFormat="1" applyFont="1" applyFill="1" applyBorder="1" applyAlignment="1">
      <alignment horizontal="right" vertical="center"/>
    </xf>
    <xf numFmtId="3" fontId="17" fillId="0" borderId="1" xfId="1" applyNumberFormat="1" applyFont="1" applyFill="1" applyBorder="1" applyAlignment="1">
      <alignment horizontal="right" vertical="center"/>
    </xf>
    <xf numFmtId="0" fontId="17" fillId="0" borderId="1" xfId="1" applyFont="1" applyFill="1" applyBorder="1" applyAlignment="1">
      <alignment vertical="justify"/>
    </xf>
    <xf numFmtId="0" fontId="17" fillId="0" borderId="1" xfId="1" applyFont="1" applyFill="1" applyBorder="1" applyAlignment="1">
      <alignment horizontal="left" vertical="center" wrapText="1"/>
    </xf>
    <xf numFmtId="4" fontId="16" fillId="0" borderId="1" xfId="1" applyNumberFormat="1" applyFont="1" applyFill="1" applyBorder="1" applyAlignment="1">
      <alignment horizontal="right" vertical="center"/>
    </xf>
    <xf numFmtId="0" fontId="14" fillId="8" borderId="0" xfId="1" applyFont="1" applyFill="1" applyAlignment="1">
      <alignment vertical="justify"/>
    </xf>
    <xf numFmtId="0" fontId="14" fillId="8" borderId="0" xfId="1" applyFont="1" applyFill="1" applyBorder="1" applyAlignment="1">
      <alignment vertical="justify"/>
    </xf>
    <xf numFmtId="164" fontId="13" fillId="5" borderId="1" xfId="1" applyNumberFormat="1" applyFont="1" applyFill="1" applyBorder="1" applyAlignment="1">
      <alignment horizontal="right" vertical="center"/>
    </xf>
    <xf numFmtId="3" fontId="13" fillId="5" borderId="1" xfId="1" applyNumberFormat="1" applyFont="1" applyFill="1" applyBorder="1" applyAlignment="1">
      <alignment horizontal="right" vertical="center"/>
    </xf>
    <xf numFmtId="0" fontId="14" fillId="5" borderId="1" xfId="1" applyFont="1" applyFill="1" applyBorder="1" applyAlignment="1">
      <alignment vertical="justify"/>
    </xf>
    <xf numFmtId="0" fontId="13" fillId="5" borderId="1" xfId="1" applyFont="1" applyFill="1" applyBorder="1" applyAlignment="1">
      <alignment horizontal="justify" vertical="center" wrapText="1"/>
    </xf>
    <xf numFmtId="0" fontId="13" fillId="5" borderId="1" xfId="1" applyFont="1" applyFill="1" applyBorder="1" applyAlignment="1">
      <alignment horizontal="center" vertical="center"/>
    </xf>
    <xf numFmtId="0" fontId="17" fillId="0" borderId="1" xfId="1" applyFont="1" applyFill="1" applyBorder="1" applyAlignment="1">
      <alignment horizontal="justify" vertical="center"/>
    </xf>
    <xf numFmtId="1" fontId="17" fillId="0" borderId="1" xfId="1" applyNumberFormat="1" applyFont="1" applyFill="1" applyBorder="1" applyAlignment="1">
      <alignment horizontal="center" vertical="center"/>
    </xf>
    <xf numFmtId="0" fontId="16" fillId="0" borderId="1" xfId="1" applyFont="1" applyFill="1" applyBorder="1" applyAlignment="1">
      <alignment horizontal="justify" vertical="center"/>
    </xf>
    <xf numFmtId="1" fontId="16" fillId="0" borderId="1" xfId="1" applyNumberFormat="1" applyFont="1" applyFill="1" applyBorder="1" applyAlignment="1">
      <alignment horizontal="center" vertical="center"/>
    </xf>
    <xf numFmtId="0" fontId="14" fillId="8" borderId="0" xfId="1" applyFont="1" applyFill="1"/>
    <xf numFmtId="0" fontId="14" fillId="8" borderId="0" xfId="1" applyFont="1" applyFill="1" applyBorder="1"/>
    <xf numFmtId="164" fontId="13" fillId="3" borderId="1" xfId="1" applyNumberFormat="1" applyFont="1" applyFill="1" applyBorder="1" applyAlignment="1">
      <alignment horizontal="right" vertical="center"/>
    </xf>
    <xf numFmtId="3" fontId="13" fillId="3" borderId="1" xfId="1" applyNumberFormat="1" applyFont="1" applyFill="1" applyBorder="1" applyAlignment="1">
      <alignment horizontal="right" vertical="center"/>
    </xf>
    <xf numFmtId="0" fontId="14" fillId="3" borderId="1" xfId="1" applyFont="1" applyFill="1" applyBorder="1"/>
    <xf numFmtId="0" fontId="13" fillId="3" borderId="1" xfId="1" applyFont="1" applyFill="1" applyBorder="1" applyAlignment="1">
      <alignment horizontal="justify" vertical="center"/>
    </xf>
    <xf numFmtId="0" fontId="13" fillId="3" borderId="1" xfId="1" applyFont="1" applyFill="1" applyBorder="1" applyAlignment="1">
      <alignment horizontal="center" vertical="center"/>
    </xf>
    <xf numFmtId="164" fontId="8" fillId="2" borderId="1" xfId="1" applyNumberFormat="1" applyFont="1" applyFill="1" applyBorder="1" applyAlignment="1">
      <alignment horizontal="right" vertical="center"/>
    </xf>
    <xf numFmtId="3" fontId="8" fillId="2" borderId="1" xfId="1" applyNumberFormat="1" applyFont="1" applyFill="1" applyBorder="1" applyAlignment="1">
      <alignment horizontal="right" vertical="center"/>
    </xf>
    <xf numFmtId="0" fontId="7" fillId="2" borderId="1" xfId="1" applyFont="1" applyFill="1" applyBorder="1"/>
    <xf numFmtId="0" fontId="8" fillId="2" borderId="1" xfId="1" applyFont="1" applyFill="1" applyBorder="1" applyAlignment="1">
      <alignment horizontal="justify" vertical="center"/>
    </xf>
    <xf numFmtId="0" fontId="8" fillId="2" borderId="1" xfId="1" applyFont="1" applyFill="1" applyBorder="1" applyAlignment="1">
      <alignment horizontal="center" vertical="center"/>
    </xf>
    <xf numFmtId="0" fontId="10" fillId="0" borderId="0" xfId="1" applyFont="1" applyFill="1" applyBorder="1" applyAlignment="1">
      <alignment vertical="center" wrapText="1"/>
    </xf>
    <xf numFmtId="1" fontId="11" fillId="0" borderId="5" xfId="1" applyNumberFormat="1" applyFont="1" applyFill="1" applyBorder="1" applyAlignment="1">
      <alignment horizontal="center" vertical="center" wrapText="1"/>
    </xf>
    <xf numFmtId="1" fontId="12" fillId="0" borderId="5" xfId="1" applyNumberFormat="1" applyFont="1" applyBorder="1" applyAlignment="1">
      <alignment horizontal="center" vertical="center" wrapText="1"/>
    </xf>
    <xf numFmtId="1" fontId="11" fillId="0" borderId="1" xfId="1" applyNumberFormat="1" applyFont="1" applyFill="1" applyBorder="1" applyAlignment="1">
      <alignment horizontal="center" vertical="center" wrapText="1"/>
    </xf>
    <xf numFmtId="0" fontId="10" fillId="0" borderId="1" xfId="1" applyFont="1" applyFill="1" applyBorder="1" applyAlignment="1">
      <alignment horizontal="center" vertical="center" wrapText="1"/>
    </xf>
    <xf numFmtId="0" fontId="7" fillId="0" borderId="1" xfId="1" applyFont="1" applyFill="1" applyBorder="1"/>
    <xf numFmtId="0" fontId="7" fillId="0" borderId="0" xfId="1" applyFont="1" applyFill="1" applyBorder="1"/>
    <xf numFmtId="0" fontId="9" fillId="0" borderId="1" xfId="1" applyFont="1" applyFill="1" applyBorder="1" applyAlignment="1">
      <alignment horizontal="center" vertical="center"/>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27" fillId="0" borderId="1" xfId="1" applyFont="1" applyFill="1" applyBorder="1" applyAlignment="1">
      <alignment horizontal="center" vertical="center"/>
    </xf>
    <xf numFmtId="0" fontId="3" fillId="0" borderId="0" xfId="0" applyFont="1" applyFill="1" applyAlignment="1">
      <alignment horizontal="left" vertical="top" wrapText="1"/>
    </xf>
    <xf numFmtId="0" fontId="3" fillId="0" borderId="0"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10" xfId="0" applyFont="1" applyFill="1" applyBorder="1" applyAlignment="1">
      <alignment horizontal="left" vertical="top" wrapText="1"/>
    </xf>
    <xf numFmtId="0" fontId="3" fillId="0" borderId="15" xfId="0" applyFont="1" applyFill="1" applyBorder="1" applyAlignment="1">
      <alignment horizontal="left" vertical="top" wrapText="1"/>
    </xf>
    <xf numFmtId="0" fontId="1" fillId="0" borderId="1" xfId="0" applyFont="1" applyFill="1" applyBorder="1" applyAlignment="1">
      <alignment horizontal="left" vertical="top" wrapText="1"/>
    </xf>
    <xf numFmtId="0" fontId="28" fillId="0" borderId="1" xfId="0" applyFont="1" applyFill="1" applyBorder="1" applyAlignment="1">
      <alignment horizontal="left" vertical="top" wrapText="1"/>
    </xf>
    <xf numFmtId="0" fontId="4" fillId="0" borderId="10" xfId="0" applyFont="1" applyFill="1" applyBorder="1" applyAlignment="1">
      <alignment horizontal="left" vertical="top" wrapText="1"/>
    </xf>
    <xf numFmtId="0" fontId="3" fillId="0" borderId="14" xfId="0" applyFont="1" applyFill="1" applyBorder="1" applyAlignment="1">
      <alignment horizontal="left" vertical="top" wrapText="1"/>
    </xf>
    <xf numFmtId="0" fontId="29" fillId="0" borderId="16" xfId="0" applyFont="1" applyBorder="1" applyAlignment="1">
      <alignment horizontal="center" vertical="center" wrapText="1"/>
    </xf>
    <xf numFmtId="0" fontId="29" fillId="0" borderId="17" xfId="0" applyFont="1" applyBorder="1" applyAlignment="1">
      <alignment horizontal="center" vertical="center" wrapText="1"/>
    </xf>
    <xf numFmtId="0" fontId="30" fillId="0" borderId="18" xfId="0" applyFont="1" applyBorder="1" applyAlignment="1">
      <alignment horizontal="center" vertical="center" wrapText="1"/>
    </xf>
    <xf numFmtId="0" fontId="30" fillId="0" borderId="19" xfId="0" applyFont="1" applyBorder="1" applyAlignment="1">
      <alignment horizontal="center" vertical="center" wrapText="1"/>
    </xf>
    <xf numFmtId="0" fontId="29" fillId="0" borderId="18"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0" xfId="0" applyFont="1" applyBorder="1" applyAlignment="1">
      <alignment horizontal="center" vertical="center" wrapText="1"/>
    </xf>
    <xf numFmtId="0" fontId="1" fillId="15" borderId="25" xfId="0" applyFont="1" applyFill="1" applyBorder="1" applyAlignment="1">
      <alignment horizontal="center" vertical="center" wrapText="1"/>
    </xf>
    <xf numFmtId="0" fontId="31" fillId="15" borderId="21" xfId="0" applyFont="1" applyFill="1" applyBorder="1" applyAlignment="1">
      <alignment horizontal="center" vertical="center" wrapText="1"/>
    </xf>
    <xf numFmtId="0" fontId="0" fillId="15" borderId="21" xfId="0" applyFill="1" applyBorder="1" applyAlignment="1">
      <alignment vertical="center" wrapText="1"/>
    </xf>
    <xf numFmtId="0" fontId="0" fillId="15" borderId="26" xfId="0" applyFill="1" applyBorder="1" applyAlignment="1">
      <alignment vertical="center" wrapText="1"/>
    </xf>
    <xf numFmtId="0" fontId="1" fillId="0" borderId="21" xfId="0" applyFont="1" applyBorder="1" applyAlignment="1">
      <alignment horizontal="center" vertical="center" wrapText="1"/>
    </xf>
    <xf numFmtId="0" fontId="31" fillId="0" borderId="21" xfId="0" applyFont="1" applyBorder="1" applyAlignment="1">
      <alignment horizontal="center" vertical="center" wrapText="1"/>
    </xf>
    <xf numFmtId="0" fontId="0" fillId="0" borderId="26" xfId="0" applyBorder="1" applyAlignment="1">
      <alignment vertical="center" wrapText="1"/>
    </xf>
    <xf numFmtId="0" fontId="31" fillId="0" borderId="19" xfId="0" applyFont="1" applyBorder="1" applyAlignment="1">
      <alignment horizontal="center" vertical="center" wrapText="1"/>
    </xf>
    <xf numFmtId="0" fontId="1" fillId="0" borderId="29" xfId="0" applyFont="1" applyBorder="1" applyAlignment="1">
      <alignment vertical="center"/>
    </xf>
    <xf numFmtId="0" fontId="1" fillId="0" borderId="18"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19" xfId="0" applyFont="1" applyBorder="1" applyAlignment="1">
      <alignment horizontal="center" vertical="center"/>
    </xf>
    <xf numFmtId="3" fontId="1" fillId="0" borderId="19" xfId="0" applyNumberFormat="1" applyFont="1" applyBorder="1" applyAlignment="1">
      <alignment horizontal="center" vertical="center"/>
    </xf>
    <xf numFmtId="4" fontId="1" fillId="0" borderId="19" xfId="0" applyNumberFormat="1" applyFont="1" applyBorder="1" applyAlignment="1">
      <alignment horizontal="center" vertical="center"/>
    </xf>
    <xf numFmtId="0" fontId="1" fillId="0" borderId="30" xfId="0" applyFont="1" applyBorder="1" applyAlignment="1">
      <alignment vertical="center"/>
    </xf>
    <xf numFmtId="0" fontId="31" fillId="16" borderId="21" xfId="0" applyFont="1" applyFill="1" applyBorder="1" applyAlignment="1">
      <alignment horizontal="center" vertical="center"/>
    </xf>
    <xf numFmtId="0" fontId="31" fillId="16" borderId="19" xfId="0" applyFont="1" applyFill="1" applyBorder="1" applyAlignment="1">
      <alignment horizontal="center" vertical="center"/>
    </xf>
    <xf numFmtId="0" fontId="4" fillId="0" borderId="13" xfId="0" applyFont="1" applyFill="1" applyBorder="1" applyAlignment="1">
      <alignment horizontal="left" vertical="top" wrapText="1"/>
    </xf>
    <xf numFmtId="0" fontId="4" fillId="0" borderId="6" xfId="0" applyFont="1" applyFill="1" applyBorder="1" applyAlignment="1">
      <alignment horizontal="left" vertical="top" wrapText="1"/>
    </xf>
    <xf numFmtId="0" fontId="1" fillId="0" borderId="4"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7" xfId="0" applyFont="1" applyFill="1" applyBorder="1" applyAlignment="1">
      <alignment horizontal="left" vertical="top" wrapText="1"/>
    </xf>
    <xf numFmtId="0" fontId="3" fillId="0" borderId="2" xfId="0" applyFont="1" applyFill="1" applyBorder="1" applyAlignment="1">
      <alignment vertical="top" wrapText="1"/>
    </xf>
    <xf numFmtId="0" fontId="3" fillId="0" borderId="1" xfId="0" applyFont="1" applyFill="1" applyBorder="1" applyAlignment="1">
      <alignment vertical="top" wrapText="1"/>
    </xf>
    <xf numFmtId="0" fontId="2" fillId="0" borderId="9" xfId="0" applyFont="1" applyFill="1" applyBorder="1" applyAlignment="1">
      <alignment horizontal="left" vertical="top" wrapText="1"/>
    </xf>
    <xf numFmtId="0" fontId="3" fillId="0" borderId="1" xfId="0" applyFont="1" applyFill="1" applyBorder="1" applyAlignment="1">
      <alignment horizontal="center" vertical="top" wrapText="1"/>
    </xf>
    <xf numFmtId="0" fontId="28" fillId="0" borderId="2" xfId="0" applyFont="1" applyFill="1" applyBorder="1" applyAlignment="1">
      <alignment vertical="top" wrapText="1"/>
    </xf>
    <xf numFmtId="0" fontId="28" fillId="0" borderId="0" xfId="0" applyFont="1" applyFill="1" applyBorder="1" applyAlignment="1">
      <alignment horizontal="left" vertical="top" wrapText="1"/>
    </xf>
    <xf numFmtId="0" fontId="28" fillId="0" borderId="14" xfId="0" applyFont="1" applyFill="1" applyBorder="1" applyAlignment="1">
      <alignment horizontal="left" vertical="top" wrapText="1"/>
    </xf>
    <xf numFmtId="0" fontId="28" fillId="0" borderId="3" xfId="0" applyFont="1" applyFill="1" applyBorder="1" applyAlignment="1">
      <alignment horizontal="left" vertical="top" wrapText="1"/>
    </xf>
    <xf numFmtId="0" fontId="28" fillId="0" borderId="4"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 xfId="0" applyFont="1" applyFill="1" applyBorder="1" applyAlignment="1">
      <alignment horizontal="left" vertical="top" wrapText="1"/>
    </xf>
    <xf numFmtId="0" fontId="1" fillId="0" borderId="13" xfId="0" applyFont="1" applyFill="1" applyBorder="1" applyAlignment="1">
      <alignment horizontal="left" vertical="top" wrapText="1"/>
    </xf>
    <xf numFmtId="0" fontId="28" fillId="0" borderId="13" xfId="0" applyFont="1" applyFill="1" applyBorder="1" applyAlignment="1">
      <alignment horizontal="left" vertical="top" wrapText="1"/>
    </xf>
    <xf numFmtId="0" fontId="28" fillId="0" borderId="6"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 xfId="0" applyFont="1" applyFill="1" applyBorder="1" applyAlignment="1">
      <alignment horizontal="left" vertical="top" wrapText="1"/>
    </xf>
    <xf numFmtId="0" fontId="3" fillId="0" borderId="0" xfId="0" applyFont="1" applyFill="1"/>
    <xf numFmtId="0" fontId="3" fillId="0" borderId="1" xfId="0" applyFont="1" applyFill="1" applyBorder="1" applyAlignment="1">
      <alignment horizontal="center" vertical="top"/>
    </xf>
    <xf numFmtId="0" fontId="3" fillId="0" borderId="1" xfId="0" applyFont="1" applyFill="1" applyBorder="1" applyAlignment="1">
      <alignment wrapText="1"/>
    </xf>
    <xf numFmtId="0" fontId="3" fillId="0" borderId="1" xfId="0" applyFont="1" applyFill="1" applyBorder="1" applyAlignment="1">
      <alignment horizontal="center" vertical="center"/>
    </xf>
    <xf numFmtId="0" fontId="4" fillId="0" borderId="1" xfId="0" applyFont="1" applyFill="1" applyBorder="1" applyAlignment="1">
      <alignment horizontal="left" vertical="top"/>
    </xf>
    <xf numFmtId="0" fontId="4" fillId="0" borderId="1" xfId="0" applyFont="1" applyFill="1" applyBorder="1" applyAlignment="1">
      <alignment vertical="top" wrapText="1"/>
    </xf>
    <xf numFmtId="0" fontId="3" fillId="0" borderId="1" xfId="0" applyFont="1" applyFill="1" applyBorder="1"/>
    <xf numFmtId="0" fontId="3" fillId="0" borderId="2" xfId="0" applyFont="1" applyFill="1" applyBorder="1" applyAlignment="1">
      <alignment horizontal="left" vertical="top" wrapText="1"/>
    </xf>
    <xf numFmtId="0" fontId="3" fillId="0" borderId="9" xfId="0" applyFont="1" applyFill="1" applyBorder="1" applyAlignment="1">
      <alignment horizontal="left" vertical="top" wrapText="1"/>
    </xf>
    <xf numFmtId="0" fontId="3" fillId="0" borderId="5"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5" xfId="0" applyFont="1" applyFill="1" applyBorder="1" applyAlignment="1">
      <alignment horizontal="left" vertical="top" wrapText="1"/>
    </xf>
    <xf numFmtId="0" fontId="28" fillId="0" borderId="2" xfId="0" applyFont="1" applyFill="1" applyBorder="1" applyAlignment="1">
      <alignment horizontal="left" vertical="top" wrapText="1"/>
    </xf>
    <xf numFmtId="0" fontId="28" fillId="0" borderId="9" xfId="0" applyFont="1" applyFill="1" applyBorder="1" applyAlignment="1">
      <alignment horizontal="left" vertical="top" wrapText="1"/>
    </xf>
    <xf numFmtId="0" fontId="28" fillId="0" borderId="5"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6" xfId="0" applyFont="1" applyFill="1" applyBorder="1" applyAlignment="1">
      <alignment horizontal="left" vertical="top" wrapText="1"/>
    </xf>
    <xf numFmtId="0" fontId="28" fillId="0" borderId="10" xfId="0" applyFont="1" applyFill="1" applyBorder="1" applyAlignment="1">
      <alignment horizontal="left" vertical="top"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10" xfId="0" applyFont="1" applyFill="1" applyBorder="1" applyAlignment="1">
      <alignment horizontal="left" vertical="top" wrapText="1"/>
    </xf>
    <xf numFmtId="0" fontId="29" fillId="0" borderId="14" xfId="0" applyFont="1" applyFill="1" applyBorder="1" applyAlignment="1">
      <alignment horizontal="left" vertical="top" wrapText="1"/>
    </xf>
    <xf numFmtId="0" fontId="29" fillId="0" borderId="3" xfId="0" applyFont="1" applyFill="1" applyBorder="1" applyAlignment="1">
      <alignment horizontal="left" vertical="top" wrapText="1"/>
    </xf>
    <xf numFmtId="0" fontId="28" fillId="0" borderId="13" xfId="0" applyFont="1" applyFill="1" applyBorder="1" applyAlignment="1">
      <alignment horizontal="left" vertical="top" wrapText="1"/>
    </xf>
    <xf numFmtId="0" fontId="28" fillId="0" borderId="6"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 xfId="0" applyFont="1" applyFill="1" applyBorder="1" applyAlignment="1">
      <alignment horizontal="left" vertical="top" wrapText="1"/>
    </xf>
    <xf numFmtId="0" fontId="23" fillId="0" borderId="3" xfId="1"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1" xfId="1" applyFont="1" applyFill="1" applyBorder="1" applyAlignment="1">
      <alignment horizontal="center" vertical="center" wrapText="1"/>
    </xf>
    <xf numFmtId="164" fontId="10" fillId="0" borderId="2" xfId="1" applyNumberFormat="1" applyFont="1" applyFill="1" applyBorder="1" applyAlignment="1">
      <alignment horizontal="center" vertical="center" textRotation="90" wrapText="1"/>
    </xf>
    <xf numFmtId="164" fontId="10" fillId="0" borderId="9" xfId="1" applyNumberFormat="1" applyFont="1" applyFill="1" applyBorder="1" applyAlignment="1">
      <alignment horizontal="center" vertical="center" textRotation="90" wrapText="1"/>
    </xf>
    <xf numFmtId="164" fontId="10" fillId="0" borderId="5" xfId="1" applyNumberFormat="1" applyFont="1" applyFill="1" applyBorder="1" applyAlignment="1">
      <alignment horizontal="center" vertical="center" textRotation="90" wrapText="1"/>
    </xf>
    <xf numFmtId="0" fontId="10" fillId="0" borderId="2" xfId="1" applyFont="1" applyFill="1" applyBorder="1" applyAlignment="1">
      <alignment horizontal="center" vertical="center" textRotation="90" wrapText="1"/>
    </xf>
    <xf numFmtId="0" fontId="10" fillId="0" borderId="9" xfId="1" applyFont="1" applyFill="1" applyBorder="1" applyAlignment="1">
      <alignment horizontal="center" vertical="center" textRotation="90" wrapText="1"/>
    </xf>
    <xf numFmtId="0" fontId="10" fillId="0" borderId="5" xfId="1" applyFont="1" applyFill="1" applyBorder="1" applyAlignment="1">
      <alignment horizontal="center" vertical="center" textRotation="90" wrapText="1"/>
    </xf>
    <xf numFmtId="0" fontId="10" fillId="0" borderId="1" xfId="1" applyFont="1" applyFill="1" applyBorder="1" applyAlignment="1">
      <alignment horizontal="center" vertical="center" textRotation="90" wrapText="1"/>
    </xf>
    <xf numFmtId="164" fontId="10" fillId="0" borderId="1" xfId="1" applyNumberFormat="1" applyFont="1" applyFill="1" applyBorder="1" applyAlignment="1">
      <alignment horizontal="center" vertical="center" textRotation="90" wrapText="1"/>
    </xf>
    <xf numFmtId="0" fontId="18" fillId="0" borderId="9" xfId="1" applyBorder="1" applyAlignment="1">
      <alignment horizontal="center" vertical="center" textRotation="90" wrapText="1"/>
    </xf>
    <xf numFmtId="0" fontId="18" fillId="0" borderId="5" xfId="1" applyBorder="1" applyAlignment="1">
      <alignment horizontal="center" vertical="center" textRotation="90" wrapText="1"/>
    </xf>
    <xf numFmtId="0" fontId="9" fillId="0" borderId="7" xfId="1" applyFont="1" applyBorder="1" applyAlignment="1">
      <alignment horizontal="center"/>
    </xf>
    <xf numFmtId="0" fontId="9" fillId="0" borderId="8" xfId="1" applyFont="1" applyBorder="1" applyAlignment="1">
      <alignment horizontal="center"/>
    </xf>
    <xf numFmtId="0" fontId="18" fillId="0" borderId="4" xfId="1" applyBorder="1" applyAlignment="1">
      <alignment horizontal="center"/>
    </xf>
    <xf numFmtId="0" fontId="6" fillId="0" borderId="2" xfId="1" applyFont="1" applyFill="1" applyBorder="1" applyAlignment="1">
      <alignment horizontal="center" vertical="center" wrapText="1"/>
    </xf>
    <xf numFmtId="0" fontId="6" fillId="0" borderId="9" xfId="1" applyFont="1" applyFill="1" applyBorder="1" applyAlignment="1">
      <alignment horizontal="center" vertical="center" wrapText="1"/>
    </xf>
    <xf numFmtId="0" fontId="6" fillId="0" borderId="5" xfId="1" applyFont="1" applyFill="1" applyBorder="1" applyAlignment="1">
      <alignment horizontal="center" vertical="center" wrapText="1"/>
    </xf>
    <xf numFmtId="164" fontId="10" fillId="0" borderId="2" xfId="1" applyNumberFormat="1" applyFont="1" applyFill="1" applyBorder="1" applyAlignment="1">
      <alignment horizontal="center" vertical="center" wrapText="1"/>
    </xf>
    <xf numFmtId="164" fontId="10" fillId="0" borderId="9" xfId="1" applyNumberFormat="1" applyFont="1" applyFill="1" applyBorder="1" applyAlignment="1">
      <alignment horizontal="center" vertical="center" wrapText="1"/>
    </xf>
    <xf numFmtId="164" fontId="10" fillId="0" borderId="5" xfId="1" applyNumberFormat="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8" xfId="1" applyFont="1" applyFill="1" applyBorder="1" applyAlignment="1">
      <alignment horizontal="center" vertical="center"/>
    </xf>
    <xf numFmtId="0" fontId="8" fillId="0" borderId="4" xfId="1" applyFont="1" applyFill="1" applyBorder="1" applyAlignment="1">
      <alignment horizontal="center" vertical="center"/>
    </xf>
    <xf numFmtId="164" fontId="10" fillId="0" borderId="1" xfId="1" applyNumberFormat="1" applyFont="1" applyFill="1" applyBorder="1" applyAlignment="1">
      <alignment horizontal="center" vertical="center" wrapText="1"/>
    </xf>
    <xf numFmtId="0" fontId="7" fillId="0" borderId="1" xfId="1" applyFont="1" applyFill="1" applyBorder="1" applyAlignment="1">
      <alignment horizontal="center" vertical="center"/>
    </xf>
    <xf numFmtId="0" fontId="30" fillId="0" borderId="22" xfId="0" applyFont="1" applyBorder="1" applyAlignment="1">
      <alignment horizontal="center" vertical="center" wrapText="1"/>
    </xf>
    <xf numFmtId="0" fontId="30" fillId="0" borderId="18" xfId="0" applyFont="1" applyBorder="1" applyAlignment="1">
      <alignment horizontal="center" vertical="center" wrapText="1"/>
    </xf>
    <xf numFmtId="0" fontId="0" fillId="0" borderId="23" xfId="0" applyBorder="1" applyAlignment="1">
      <alignment horizontal="center" wrapText="1"/>
    </xf>
    <xf numFmtId="0" fontId="32" fillId="0" borderId="23" xfId="0" applyFont="1" applyBorder="1" applyAlignment="1">
      <alignment horizontal="center" vertical="center"/>
    </xf>
    <xf numFmtId="0" fontId="32" fillId="0" borderId="0" xfId="0" applyFont="1" applyAlignment="1">
      <alignment horizontal="center" vertical="center"/>
    </xf>
    <xf numFmtId="0" fontId="1" fillId="0" borderId="22" xfId="0" applyFont="1" applyBorder="1" applyAlignment="1">
      <alignment vertical="center"/>
    </xf>
    <xf numFmtId="0" fontId="1" fillId="0" borderId="20" xfId="0" applyFont="1" applyBorder="1" applyAlignment="1">
      <alignment vertical="center"/>
    </xf>
    <xf numFmtId="0" fontId="1" fillId="0" borderId="18" xfId="0" applyFont="1" applyBorder="1" applyAlignment="1">
      <alignment vertical="center"/>
    </xf>
    <xf numFmtId="0" fontId="1" fillId="15" borderId="22" xfId="0" applyFont="1" applyFill="1" applyBorder="1" applyAlignment="1">
      <alignment horizontal="center" vertical="center" wrapText="1"/>
    </xf>
    <xf numFmtId="0" fontId="1" fillId="15" borderId="20" xfId="0" applyFont="1" applyFill="1" applyBorder="1" applyAlignment="1">
      <alignment horizontal="center" vertical="center" wrapText="1"/>
    </xf>
    <xf numFmtId="0" fontId="1" fillId="15" borderId="24" xfId="0" applyFont="1" applyFill="1" applyBorder="1" applyAlignment="1">
      <alignment horizontal="center" vertical="center" wrapText="1"/>
    </xf>
    <xf numFmtId="0" fontId="1" fillId="15" borderId="29" xfId="0" applyFont="1" applyFill="1" applyBorder="1" applyAlignment="1">
      <alignment horizontal="center" vertical="center" wrapText="1"/>
    </xf>
    <xf numFmtId="0" fontId="1" fillId="15" borderId="28" xfId="0" applyFont="1" applyFill="1" applyBorder="1" applyAlignment="1">
      <alignment horizontal="center" vertical="center" wrapText="1"/>
    </xf>
    <xf numFmtId="0" fontId="1" fillId="15" borderId="27" xfId="0" applyFont="1" applyFill="1" applyBorder="1" applyAlignment="1">
      <alignment horizontal="center" vertical="center" wrapText="1"/>
    </xf>
    <xf numFmtId="4" fontId="31" fillId="16" borderId="22" xfId="0" applyNumberFormat="1" applyFont="1" applyFill="1" applyBorder="1" applyAlignment="1">
      <alignment horizontal="center" vertical="center"/>
    </xf>
    <xf numFmtId="4" fontId="31" fillId="16" borderId="18" xfId="0" applyNumberFormat="1" applyFont="1" applyFill="1" applyBorder="1" applyAlignment="1">
      <alignment horizontal="center" vertical="center"/>
    </xf>
    <xf numFmtId="0" fontId="31" fillId="16" borderId="22" xfId="0" applyFont="1" applyFill="1" applyBorder="1" applyAlignment="1">
      <alignment horizontal="center" vertical="center" wrapText="1"/>
    </xf>
    <xf numFmtId="0" fontId="31" fillId="16" borderId="18" xfId="0" applyFont="1" applyFill="1" applyBorder="1" applyAlignment="1">
      <alignment horizontal="center" vertical="center" wrapText="1"/>
    </xf>
    <xf numFmtId="0" fontId="31" fillId="16" borderId="22" xfId="0" applyFont="1" applyFill="1" applyBorder="1" applyAlignment="1">
      <alignment horizontal="center" vertical="center"/>
    </xf>
    <xf numFmtId="0" fontId="31" fillId="16" borderId="18" xfId="0" applyFont="1" applyFill="1" applyBorder="1" applyAlignment="1">
      <alignment horizontal="center" vertical="center"/>
    </xf>
    <xf numFmtId="0" fontId="0" fillId="0" borderId="5" xfId="0" applyBorder="1" applyAlignment="1">
      <alignment horizontal="left" vertical="top" wrapText="1"/>
    </xf>
    <xf numFmtId="0" fontId="0" fillId="0" borderId="9" xfId="0" applyBorder="1" applyAlignment="1">
      <alignment horizontal="left" vertical="top" wrapText="1"/>
    </xf>
    <xf numFmtId="0" fontId="3" fillId="0" borderId="2" xfId="0" applyFont="1" applyFill="1" applyBorder="1" applyAlignment="1">
      <alignment horizontal="center" vertical="top" wrapText="1"/>
    </xf>
    <xf numFmtId="0" fontId="3" fillId="0" borderId="9"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4" xfId="0" applyFont="1" applyFill="1" applyBorder="1" applyAlignment="1">
      <alignment horizontal="center" vertical="top" wrapText="1"/>
    </xf>
    <xf numFmtId="0" fontId="3" fillId="0" borderId="5" xfId="0" applyFont="1" applyFill="1" applyBorder="1" applyAlignment="1">
      <alignment horizontal="center" vertical="top" wrapText="1"/>
    </xf>
    <xf numFmtId="0" fontId="3" fillId="0" borderId="2" xfId="0" applyFont="1" applyFill="1" applyBorder="1" applyAlignment="1">
      <alignment horizontal="center" vertical="top" wrapText="1"/>
    </xf>
    <xf numFmtId="0" fontId="3" fillId="0" borderId="1" xfId="0" applyFont="1" applyFill="1" applyBorder="1" applyAlignment="1">
      <alignment horizontal="center"/>
    </xf>
    <xf numFmtId="0" fontId="3" fillId="0" borderId="6" xfId="0" applyFont="1" applyFill="1" applyBorder="1" applyAlignment="1">
      <alignment horizontal="center" vertical="top" wrapText="1"/>
    </xf>
    <xf numFmtId="0" fontId="3" fillId="0" borderId="15" xfId="0" applyFont="1" applyFill="1" applyBorder="1" applyAlignment="1">
      <alignment horizontal="center" vertical="top" wrapText="1"/>
    </xf>
    <xf numFmtId="0" fontId="3" fillId="0" borderId="7" xfId="0" applyFont="1" applyFill="1" applyBorder="1" applyAlignment="1">
      <alignment horizontal="center" vertical="top" wrapText="1"/>
    </xf>
    <xf numFmtId="0" fontId="3" fillId="0" borderId="12" xfId="0" applyFont="1" applyFill="1" applyBorder="1" applyAlignment="1">
      <alignment horizontal="center" vertical="top" wrapText="1"/>
    </xf>
    <xf numFmtId="0" fontId="3" fillId="0" borderId="0" xfId="0" applyFont="1" applyFill="1" applyBorder="1" applyAlignment="1">
      <alignment horizontal="center" vertical="top" wrapText="1"/>
    </xf>
    <xf numFmtId="0" fontId="3" fillId="0" borderId="0" xfId="0" applyFont="1" applyFill="1" applyAlignment="1">
      <alignment horizontal="center" vertical="top" wrapText="1"/>
    </xf>
  </cellXfs>
  <cellStyles count="3">
    <cellStyle name="Обычный" xfId="0" builtinId="0"/>
    <cellStyle name="Обычный 2" xfId="1"/>
    <cellStyle name="Обычный_2 вариант"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27"/>
  <sheetViews>
    <sheetView tabSelected="1" topLeftCell="A299" zoomScale="50" zoomScaleNormal="50" workbookViewId="0">
      <selection activeCell="C301" sqref="C301"/>
    </sheetView>
  </sheetViews>
  <sheetFormatPr defaultColWidth="9.1796875" defaultRowHeight="16.5" x14ac:dyDescent="0.35"/>
  <cols>
    <col min="1" max="1" width="5.81640625" style="207" customWidth="1"/>
    <col min="2" max="2" width="25.81640625" style="207" customWidth="1"/>
    <col min="3" max="3" width="79.54296875" style="207" customWidth="1"/>
    <col min="4" max="4" width="82.81640625" style="207" customWidth="1"/>
    <col min="5" max="5" width="25.1796875" style="358" customWidth="1"/>
    <col min="6" max="6" width="26.26953125" style="207" customWidth="1"/>
    <col min="7" max="10" width="9.1796875" style="207"/>
    <col min="11" max="11" width="19.26953125" style="207" customWidth="1"/>
    <col min="12" max="16384" width="9.1796875" style="207"/>
  </cols>
  <sheetData>
    <row r="1" spans="1:6" x14ac:dyDescent="0.35">
      <c r="A1" s="287" t="s">
        <v>17</v>
      </c>
      <c r="B1" s="287"/>
      <c r="C1" s="287"/>
      <c r="D1" s="287"/>
      <c r="E1" s="287"/>
      <c r="F1" s="287"/>
    </row>
    <row r="2" spans="1:6" ht="82.5" x14ac:dyDescent="0.35">
      <c r="A2" s="1" t="s">
        <v>0</v>
      </c>
      <c r="B2" s="1" t="s">
        <v>1</v>
      </c>
      <c r="C2" s="1" t="s">
        <v>2</v>
      </c>
      <c r="D2" s="1" t="s">
        <v>20</v>
      </c>
      <c r="E2" s="1" t="s">
        <v>3</v>
      </c>
      <c r="F2" s="1" t="s">
        <v>4</v>
      </c>
    </row>
    <row r="3" spans="1:6" s="269" customFormat="1" ht="82.5" customHeight="1" x14ac:dyDescent="0.35">
      <c r="A3" s="1">
        <v>1</v>
      </c>
      <c r="B3" s="2" t="s">
        <v>395</v>
      </c>
      <c r="C3" s="2" t="s">
        <v>396</v>
      </c>
      <c r="D3" s="2"/>
      <c r="E3" s="1" t="s">
        <v>723</v>
      </c>
      <c r="F3" s="1"/>
    </row>
    <row r="4" spans="1:6" ht="195" customHeight="1" x14ac:dyDescent="0.35">
      <c r="A4" s="2">
        <v>2</v>
      </c>
      <c r="B4" s="2" t="s">
        <v>5</v>
      </c>
      <c r="C4" s="2" t="s">
        <v>18</v>
      </c>
      <c r="D4" s="2" t="s">
        <v>566</v>
      </c>
      <c r="E4" s="250" t="s">
        <v>563</v>
      </c>
      <c r="F4" s="2"/>
    </row>
    <row r="5" spans="1:6" ht="206.25" customHeight="1" x14ac:dyDescent="0.35">
      <c r="A5" s="256">
        <v>3</v>
      </c>
      <c r="B5" s="259" t="s">
        <v>6</v>
      </c>
      <c r="C5" s="259" t="s">
        <v>7</v>
      </c>
      <c r="D5" s="3" t="s">
        <v>567</v>
      </c>
      <c r="E5" s="351" t="s">
        <v>563</v>
      </c>
      <c r="F5" s="256"/>
    </row>
    <row r="6" spans="1:6" ht="409.5" customHeight="1" x14ac:dyDescent="0.35">
      <c r="A6" s="256">
        <v>4</v>
      </c>
      <c r="B6" s="267" t="s">
        <v>8</v>
      </c>
      <c r="C6" s="242" t="s">
        <v>335</v>
      </c>
      <c r="D6" s="279" t="s">
        <v>721</v>
      </c>
      <c r="E6" s="355" t="s">
        <v>564</v>
      </c>
      <c r="F6" s="2" t="s">
        <v>565</v>
      </c>
    </row>
    <row r="7" spans="1:6" ht="217.5" customHeight="1" x14ac:dyDescent="0.35">
      <c r="A7" s="258"/>
      <c r="B7" s="268"/>
      <c r="C7" s="243"/>
      <c r="D7" s="280"/>
      <c r="E7" s="356"/>
      <c r="F7" s="258"/>
    </row>
    <row r="8" spans="1:6" ht="390" customHeight="1" x14ac:dyDescent="0.35">
      <c r="A8" s="257">
        <v>5</v>
      </c>
      <c r="B8" s="258"/>
      <c r="C8" s="258" t="s">
        <v>336</v>
      </c>
      <c r="D8" s="260" t="s">
        <v>568</v>
      </c>
      <c r="E8" s="350" t="s">
        <v>563</v>
      </c>
      <c r="F8" s="258"/>
    </row>
    <row r="9" spans="1:6" ht="333" customHeight="1" x14ac:dyDescent="0.35">
      <c r="A9" s="256">
        <v>6</v>
      </c>
      <c r="B9" s="242" t="s">
        <v>9</v>
      </c>
      <c r="C9" s="267" t="s">
        <v>10</v>
      </c>
      <c r="D9" s="251" t="s">
        <v>569</v>
      </c>
      <c r="E9" s="250" t="s">
        <v>563</v>
      </c>
      <c r="F9" s="258"/>
    </row>
    <row r="10" spans="1:6" ht="343.5" customHeight="1" x14ac:dyDescent="0.35">
      <c r="A10" s="2">
        <v>7</v>
      </c>
      <c r="B10" s="2" t="s">
        <v>11</v>
      </c>
      <c r="C10" s="2" t="s">
        <v>12</v>
      </c>
      <c r="D10" s="2" t="s">
        <v>570</v>
      </c>
      <c r="E10" s="250" t="s">
        <v>563</v>
      </c>
      <c r="F10" s="2"/>
    </row>
    <row r="11" spans="1:6" s="269" customFormat="1" ht="142.5" customHeight="1" x14ac:dyDescent="0.35">
      <c r="A11" s="270">
        <v>8</v>
      </c>
      <c r="B11" s="2" t="s">
        <v>397</v>
      </c>
      <c r="C11" s="2" t="s">
        <v>398</v>
      </c>
      <c r="D11" s="2"/>
      <c r="E11" s="1" t="s">
        <v>723</v>
      </c>
      <c r="F11" s="271"/>
    </row>
    <row r="12" spans="1:6" ht="175.5" customHeight="1" x14ac:dyDescent="0.35">
      <c r="A12" s="256">
        <v>9</v>
      </c>
      <c r="B12" s="242" t="s">
        <v>13</v>
      </c>
      <c r="C12" s="211" t="s">
        <v>399</v>
      </c>
      <c r="D12" s="247" t="s">
        <v>724</v>
      </c>
      <c r="E12" s="250" t="s">
        <v>564</v>
      </c>
      <c r="F12" s="2"/>
    </row>
    <row r="13" spans="1:6" ht="292.5" customHeight="1" x14ac:dyDescent="0.35">
      <c r="A13" s="2">
        <v>10</v>
      </c>
      <c r="B13" s="3" t="s">
        <v>15</v>
      </c>
      <c r="C13" s="2" t="s">
        <v>14</v>
      </c>
      <c r="D13" s="2" t="s">
        <v>571</v>
      </c>
      <c r="E13" s="250" t="s">
        <v>572</v>
      </c>
      <c r="F13" s="2"/>
    </row>
    <row r="14" spans="1:6" ht="148.5" x14ac:dyDescent="0.35">
      <c r="A14" s="2">
        <v>11</v>
      </c>
      <c r="B14" s="3" t="s">
        <v>573</v>
      </c>
      <c r="C14" s="2" t="s">
        <v>400</v>
      </c>
      <c r="D14" s="2" t="s">
        <v>574</v>
      </c>
      <c r="E14" s="250" t="s">
        <v>572</v>
      </c>
      <c r="F14" s="2"/>
    </row>
    <row r="15" spans="1:6" ht="76.5" customHeight="1" x14ac:dyDescent="0.35">
      <c r="A15" s="2">
        <v>12</v>
      </c>
      <c r="B15" s="3"/>
      <c r="C15" s="2" t="s">
        <v>337</v>
      </c>
      <c r="D15" s="2" t="s">
        <v>575</v>
      </c>
      <c r="E15" s="250" t="s">
        <v>572</v>
      </c>
      <c r="F15" s="2"/>
    </row>
    <row r="16" spans="1:6" s="269" customFormat="1" ht="49.5" x14ac:dyDescent="0.35">
      <c r="A16" s="272">
        <v>13</v>
      </c>
      <c r="B16" s="3" t="s">
        <v>401</v>
      </c>
      <c r="C16" s="2" t="s">
        <v>402</v>
      </c>
      <c r="D16" s="2"/>
      <c r="E16" s="1" t="s">
        <v>723</v>
      </c>
      <c r="F16" s="271"/>
    </row>
    <row r="17" spans="1:6" s="269" customFormat="1" ht="66" customHeight="1" x14ac:dyDescent="0.35">
      <c r="A17" s="272">
        <v>14</v>
      </c>
      <c r="B17" s="3" t="s">
        <v>403</v>
      </c>
      <c r="C17" s="2" t="s">
        <v>404</v>
      </c>
      <c r="D17" s="2"/>
      <c r="E17" s="1" t="s">
        <v>723</v>
      </c>
      <c r="F17" s="271"/>
    </row>
    <row r="18" spans="1:6" s="269" customFormat="1" ht="66" customHeight="1" x14ac:dyDescent="0.35">
      <c r="A18" s="272">
        <v>15</v>
      </c>
      <c r="B18" s="3" t="s">
        <v>405</v>
      </c>
      <c r="C18" s="2" t="s">
        <v>406</v>
      </c>
      <c r="D18" s="2"/>
      <c r="E18" s="1" t="s">
        <v>723</v>
      </c>
      <c r="F18" s="271"/>
    </row>
    <row r="19" spans="1:6" s="269" customFormat="1" ht="49.5" x14ac:dyDescent="0.35">
      <c r="A19" s="272">
        <v>16</v>
      </c>
      <c r="B19" s="3" t="s">
        <v>407</v>
      </c>
      <c r="C19" s="3" t="s">
        <v>408</v>
      </c>
      <c r="D19" s="3"/>
      <c r="E19" s="1" t="s">
        <v>723</v>
      </c>
      <c r="F19" s="271"/>
    </row>
    <row r="20" spans="1:6" s="269" customFormat="1" ht="49.5" customHeight="1" x14ac:dyDescent="0.35">
      <c r="A20" s="272">
        <v>17</v>
      </c>
      <c r="B20" s="3" t="s">
        <v>409</v>
      </c>
      <c r="C20" s="3" t="s">
        <v>410</v>
      </c>
      <c r="D20" s="3"/>
      <c r="E20" s="1" t="s">
        <v>723</v>
      </c>
      <c r="F20" s="271"/>
    </row>
    <row r="21" spans="1:6" ht="87" customHeight="1" x14ac:dyDescent="0.35">
      <c r="A21" s="250">
        <v>18</v>
      </c>
      <c r="B21" s="3" t="s">
        <v>19</v>
      </c>
      <c r="C21" s="2" t="s">
        <v>16</v>
      </c>
      <c r="D21" s="2"/>
      <c r="E21" s="250" t="s">
        <v>564</v>
      </c>
      <c r="F21" s="250" t="s">
        <v>565</v>
      </c>
    </row>
    <row r="22" spans="1:6" s="269" customFormat="1" ht="163.5" customHeight="1" x14ac:dyDescent="0.35">
      <c r="A22" s="272">
        <v>19</v>
      </c>
      <c r="B22" s="3" t="s">
        <v>411</v>
      </c>
      <c r="C22" s="2" t="s">
        <v>412</v>
      </c>
      <c r="D22" s="2"/>
      <c r="E22" s="1" t="s">
        <v>723</v>
      </c>
      <c r="F22" s="271"/>
    </row>
    <row r="23" spans="1:6" s="269" customFormat="1" ht="99" customHeight="1" x14ac:dyDescent="0.35">
      <c r="A23" s="272">
        <v>20</v>
      </c>
      <c r="B23" s="2" t="s">
        <v>413</v>
      </c>
      <c r="C23" s="2" t="s">
        <v>414</v>
      </c>
      <c r="D23" s="2"/>
      <c r="E23" s="1" t="s">
        <v>723</v>
      </c>
      <c r="F23" s="271"/>
    </row>
    <row r="24" spans="1:6" s="269" customFormat="1" ht="128.25" customHeight="1" x14ac:dyDescent="0.35">
      <c r="A24" s="272">
        <v>21</v>
      </c>
      <c r="B24" s="3" t="s">
        <v>415</v>
      </c>
      <c r="C24" s="2" t="s">
        <v>416</v>
      </c>
      <c r="D24" s="2"/>
      <c r="E24" s="1" t="s">
        <v>723</v>
      </c>
      <c r="F24" s="271"/>
    </row>
    <row r="25" spans="1:6" ht="90" customHeight="1" x14ac:dyDescent="0.35">
      <c r="A25" s="2">
        <v>22</v>
      </c>
      <c r="B25" s="279" t="s">
        <v>27</v>
      </c>
      <c r="C25" s="2" t="s">
        <v>338</v>
      </c>
      <c r="D25" s="2" t="s">
        <v>576</v>
      </c>
      <c r="E25" s="250" t="s">
        <v>564</v>
      </c>
      <c r="F25" s="2"/>
    </row>
    <row r="26" spans="1:6" ht="142.5" customHeight="1" x14ac:dyDescent="0.35">
      <c r="A26" s="2">
        <v>23</v>
      </c>
      <c r="B26" s="344"/>
      <c r="C26" s="2" t="s">
        <v>339</v>
      </c>
      <c r="D26" s="2" t="s">
        <v>577</v>
      </c>
      <c r="E26" s="250" t="s">
        <v>564</v>
      </c>
      <c r="F26" s="2"/>
    </row>
    <row r="27" spans="1:6" ht="207.75" customHeight="1" x14ac:dyDescent="0.35">
      <c r="A27" s="2">
        <v>24</v>
      </c>
      <c r="B27" s="279" t="s">
        <v>28</v>
      </c>
      <c r="C27" s="2" t="s">
        <v>340</v>
      </c>
      <c r="D27" s="2" t="s">
        <v>578</v>
      </c>
      <c r="E27" s="250" t="s">
        <v>564</v>
      </c>
      <c r="F27" s="2"/>
    </row>
    <row r="28" spans="1:6" ht="64.5" customHeight="1" x14ac:dyDescent="0.35">
      <c r="A28" s="256">
        <v>25</v>
      </c>
      <c r="B28" s="345"/>
      <c r="C28" s="256" t="s">
        <v>521</v>
      </c>
      <c r="D28" s="281" t="s">
        <v>716</v>
      </c>
      <c r="E28" s="346" t="s">
        <v>572</v>
      </c>
      <c r="F28" s="2"/>
    </row>
    <row r="29" spans="1:6" ht="50.25" customHeight="1" x14ac:dyDescent="0.35">
      <c r="A29" s="256">
        <v>26</v>
      </c>
      <c r="B29" s="345"/>
      <c r="C29" s="256" t="s">
        <v>520</v>
      </c>
      <c r="D29" s="282"/>
      <c r="E29" s="347"/>
      <c r="F29" s="2"/>
    </row>
    <row r="30" spans="1:6" ht="315.75" customHeight="1" x14ac:dyDescent="0.35">
      <c r="A30" s="256">
        <v>27</v>
      </c>
      <c r="B30" s="344"/>
      <c r="C30" s="256" t="s">
        <v>522</v>
      </c>
      <c r="D30" s="283"/>
      <c r="E30" s="348"/>
      <c r="F30" s="2"/>
    </row>
    <row r="31" spans="1:6" ht="302.25" customHeight="1" x14ac:dyDescent="0.35">
      <c r="A31" s="256">
        <v>28</v>
      </c>
      <c r="B31" s="256" t="s">
        <v>21</v>
      </c>
      <c r="C31" s="256" t="s">
        <v>22</v>
      </c>
      <c r="D31" s="2" t="s">
        <v>725</v>
      </c>
      <c r="E31" s="250" t="s">
        <v>564</v>
      </c>
      <c r="F31" s="250"/>
    </row>
    <row r="32" spans="1:6" ht="409.5" customHeight="1" x14ac:dyDescent="0.35">
      <c r="A32" s="256">
        <v>29</v>
      </c>
      <c r="B32" s="242" t="s">
        <v>23</v>
      </c>
      <c r="C32" s="267" t="s">
        <v>24</v>
      </c>
      <c r="D32" s="284" t="s">
        <v>579</v>
      </c>
      <c r="E32" s="250" t="s">
        <v>580</v>
      </c>
      <c r="F32" s="250"/>
    </row>
    <row r="33" spans="1:6" ht="409.5" customHeight="1" x14ac:dyDescent="0.35">
      <c r="A33" s="257"/>
      <c r="B33" s="216"/>
      <c r="C33" s="212"/>
      <c r="D33" s="290"/>
      <c r="E33" s="351"/>
      <c r="F33" s="351"/>
    </row>
    <row r="34" spans="1:6" ht="302.25" customHeight="1" x14ac:dyDescent="0.35">
      <c r="A34" s="258"/>
      <c r="B34" s="243"/>
      <c r="C34" s="268"/>
      <c r="D34" s="285"/>
      <c r="E34" s="351"/>
      <c r="F34" s="351"/>
    </row>
    <row r="35" spans="1:6" s="269" customFormat="1" ht="364.5" customHeight="1" x14ac:dyDescent="0.35">
      <c r="A35" s="272">
        <v>30</v>
      </c>
      <c r="B35" s="250" t="s">
        <v>417</v>
      </c>
      <c r="C35" s="2" t="s">
        <v>418</v>
      </c>
      <c r="D35" s="273"/>
      <c r="E35" s="250" t="s">
        <v>563</v>
      </c>
      <c r="F35" s="272"/>
    </row>
    <row r="36" spans="1:6" ht="174" customHeight="1" x14ac:dyDescent="0.35">
      <c r="A36" s="257">
        <v>31</v>
      </c>
      <c r="B36" s="257" t="s">
        <v>25</v>
      </c>
      <c r="C36" s="257" t="s">
        <v>26</v>
      </c>
      <c r="D36" s="257" t="s">
        <v>581</v>
      </c>
      <c r="E36" s="351" t="s">
        <v>572</v>
      </c>
      <c r="F36" s="256"/>
    </row>
    <row r="37" spans="1:6" s="269" customFormat="1" ht="62.25" customHeight="1" x14ac:dyDescent="0.35">
      <c r="A37" s="250">
        <v>32</v>
      </c>
      <c r="B37" s="248" t="s">
        <v>419</v>
      </c>
      <c r="C37" s="248" t="s">
        <v>420</v>
      </c>
      <c r="D37" s="248"/>
      <c r="E37" s="1" t="s">
        <v>723</v>
      </c>
      <c r="F37" s="248"/>
    </row>
    <row r="38" spans="1:6" s="269" customFormat="1" ht="69.75" customHeight="1" x14ac:dyDescent="0.35">
      <c r="A38" s="250">
        <v>33</v>
      </c>
      <c r="B38" s="274" t="s">
        <v>421</v>
      </c>
      <c r="C38" s="248" t="s">
        <v>420</v>
      </c>
      <c r="D38" s="248"/>
      <c r="E38" s="1" t="s">
        <v>723</v>
      </c>
      <c r="F38" s="248"/>
    </row>
    <row r="39" spans="1:6" s="269" customFormat="1" ht="207.75" customHeight="1" x14ac:dyDescent="0.35">
      <c r="A39" s="250">
        <v>34</v>
      </c>
      <c r="B39" s="248" t="s">
        <v>422</v>
      </c>
      <c r="C39" s="248" t="s">
        <v>423</v>
      </c>
      <c r="D39" s="248"/>
      <c r="E39" s="1" t="s">
        <v>723</v>
      </c>
      <c r="F39" s="248"/>
    </row>
    <row r="40" spans="1:6" s="269" customFormat="1" ht="74.25" customHeight="1" x14ac:dyDescent="0.35">
      <c r="A40" s="250">
        <v>35</v>
      </c>
      <c r="B40" s="248" t="s">
        <v>424</v>
      </c>
      <c r="C40" s="248" t="s">
        <v>425</v>
      </c>
      <c r="D40" s="248"/>
      <c r="E40" s="1" t="s">
        <v>723</v>
      </c>
      <c r="F40" s="248"/>
    </row>
    <row r="41" spans="1:6" ht="165" x14ac:dyDescent="0.35">
      <c r="A41" s="256">
        <v>36</v>
      </c>
      <c r="B41" s="267" t="s">
        <v>29</v>
      </c>
      <c r="C41" s="267" t="s">
        <v>229</v>
      </c>
      <c r="D41" s="2" t="s">
        <v>582</v>
      </c>
      <c r="E41" s="351" t="s">
        <v>572</v>
      </c>
      <c r="F41" s="256"/>
    </row>
    <row r="42" spans="1:6" ht="393" customHeight="1" x14ac:dyDescent="0.35">
      <c r="A42" s="256">
        <v>37</v>
      </c>
      <c r="B42" s="256"/>
      <c r="C42" s="256" t="s">
        <v>230</v>
      </c>
      <c r="D42" s="291" t="s">
        <v>583</v>
      </c>
      <c r="E42" s="354" t="s">
        <v>563</v>
      </c>
      <c r="F42" s="256"/>
    </row>
    <row r="43" spans="1:6" ht="177.75" customHeight="1" x14ac:dyDescent="0.35">
      <c r="A43" s="258"/>
      <c r="B43" s="268"/>
      <c r="C43" s="212"/>
      <c r="D43" s="292"/>
      <c r="E43" s="356"/>
      <c r="F43" s="258"/>
    </row>
    <row r="44" spans="1:6" ht="408.75" customHeight="1" x14ac:dyDescent="0.35">
      <c r="A44" s="257">
        <v>38</v>
      </c>
      <c r="B44" s="208"/>
      <c r="C44" s="256" t="s">
        <v>228</v>
      </c>
      <c r="D44" s="284" t="s">
        <v>584</v>
      </c>
      <c r="E44" s="350" t="s">
        <v>564</v>
      </c>
      <c r="F44" s="258"/>
    </row>
    <row r="45" spans="1:6" ht="120.75" customHeight="1" x14ac:dyDescent="0.35">
      <c r="A45" s="257"/>
      <c r="B45" s="208"/>
      <c r="C45" s="258"/>
      <c r="D45" s="285"/>
      <c r="E45" s="350"/>
      <c r="F45" s="258"/>
    </row>
    <row r="46" spans="1:6" s="269" customFormat="1" ht="55.5" customHeight="1" x14ac:dyDescent="0.35">
      <c r="A46" s="250">
        <v>39</v>
      </c>
      <c r="B46" s="248" t="s">
        <v>426</v>
      </c>
      <c r="C46" s="248" t="s">
        <v>427</v>
      </c>
      <c r="D46" s="248"/>
      <c r="E46" s="1" t="s">
        <v>723</v>
      </c>
      <c r="F46" s="248"/>
    </row>
    <row r="47" spans="1:6" ht="89.25" customHeight="1" x14ac:dyDescent="0.35">
      <c r="A47" s="256">
        <v>40</v>
      </c>
      <c r="B47" s="267" t="s">
        <v>54</v>
      </c>
      <c r="C47" s="268" t="s">
        <v>585</v>
      </c>
      <c r="D47" s="2" t="s">
        <v>614</v>
      </c>
      <c r="E47" s="250" t="s">
        <v>564</v>
      </c>
      <c r="F47" s="2"/>
    </row>
    <row r="48" spans="1:6" ht="80.25" customHeight="1" x14ac:dyDescent="0.35">
      <c r="A48" s="256">
        <v>41</v>
      </c>
      <c r="B48" s="267"/>
      <c r="C48" s="212" t="s">
        <v>523</v>
      </c>
      <c r="D48" s="2" t="s">
        <v>586</v>
      </c>
      <c r="E48" s="250" t="s">
        <v>563</v>
      </c>
      <c r="F48" s="250"/>
    </row>
    <row r="49" spans="1:6" ht="93.75" customHeight="1" x14ac:dyDescent="0.35">
      <c r="A49" s="2">
        <v>42</v>
      </c>
      <c r="B49" s="2"/>
      <c r="C49" s="267" t="s">
        <v>245</v>
      </c>
      <c r="D49" s="2" t="s">
        <v>587</v>
      </c>
      <c r="E49" s="250" t="s">
        <v>563</v>
      </c>
      <c r="F49" s="250"/>
    </row>
    <row r="50" spans="1:6" ht="306.75" customHeight="1" x14ac:dyDescent="0.35">
      <c r="A50" s="209">
        <v>43</v>
      </c>
      <c r="B50" s="257"/>
      <c r="C50" s="256" t="s">
        <v>244</v>
      </c>
      <c r="D50" s="244" t="s">
        <v>588</v>
      </c>
      <c r="E50" s="250" t="s">
        <v>564</v>
      </c>
      <c r="F50" s="250"/>
    </row>
    <row r="51" spans="1:6" ht="243" customHeight="1" x14ac:dyDescent="0.35">
      <c r="A51" s="258"/>
      <c r="B51" s="268"/>
      <c r="C51" s="258"/>
      <c r="D51" s="264" t="s">
        <v>589</v>
      </c>
      <c r="E51" s="250"/>
      <c r="F51" s="2"/>
    </row>
    <row r="52" spans="1:6" ht="169.5" customHeight="1" x14ac:dyDescent="0.35">
      <c r="A52" s="257">
        <v>44</v>
      </c>
      <c r="B52" s="209" t="s">
        <v>30</v>
      </c>
      <c r="C52" s="257" t="s">
        <v>341</v>
      </c>
      <c r="D52" s="251" t="s">
        <v>590</v>
      </c>
      <c r="E52" s="351" t="s">
        <v>572</v>
      </c>
      <c r="F52" s="256"/>
    </row>
    <row r="53" spans="1:6" ht="305.25" customHeight="1" x14ac:dyDescent="0.35">
      <c r="A53" s="2">
        <v>45</v>
      </c>
      <c r="B53" s="2"/>
      <c r="C53" s="2" t="s">
        <v>342</v>
      </c>
      <c r="D53" s="2" t="s">
        <v>591</v>
      </c>
      <c r="E53" s="250" t="s">
        <v>572</v>
      </c>
      <c r="F53" s="2"/>
    </row>
    <row r="54" spans="1:6" s="269" customFormat="1" ht="94.5" customHeight="1" x14ac:dyDescent="0.35">
      <c r="A54" s="250">
        <v>46</v>
      </c>
      <c r="B54" s="248" t="s">
        <v>428</v>
      </c>
      <c r="C54" s="248" t="s">
        <v>429</v>
      </c>
      <c r="D54" s="248"/>
      <c r="E54" s="1" t="s">
        <v>723</v>
      </c>
      <c r="F54" s="248"/>
    </row>
    <row r="55" spans="1:6" s="269" customFormat="1" ht="49.5" x14ac:dyDescent="0.35">
      <c r="A55" s="250">
        <v>47</v>
      </c>
      <c r="B55" s="248" t="s">
        <v>430</v>
      </c>
      <c r="C55" s="248" t="s">
        <v>431</v>
      </c>
      <c r="D55" s="248"/>
      <c r="E55" s="1" t="s">
        <v>723</v>
      </c>
      <c r="F55" s="248"/>
    </row>
    <row r="56" spans="1:6" s="269" customFormat="1" ht="66" x14ac:dyDescent="0.35">
      <c r="A56" s="250">
        <v>48</v>
      </c>
      <c r="B56" s="248" t="s">
        <v>432</v>
      </c>
      <c r="C56" s="248" t="s">
        <v>433</v>
      </c>
      <c r="D56" s="248"/>
      <c r="E56" s="1" t="s">
        <v>723</v>
      </c>
      <c r="F56" s="248"/>
    </row>
    <row r="57" spans="1:6" ht="159" customHeight="1" x14ac:dyDescent="0.35">
      <c r="A57" s="256">
        <v>49</v>
      </c>
      <c r="B57" s="267" t="s">
        <v>31</v>
      </c>
      <c r="C57" s="268" t="s">
        <v>258</v>
      </c>
      <c r="D57" s="2" t="s">
        <v>592</v>
      </c>
      <c r="E57" s="250" t="s">
        <v>572</v>
      </c>
      <c r="F57" s="2"/>
    </row>
    <row r="58" spans="1:6" ht="82.5" customHeight="1" x14ac:dyDescent="0.35">
      <c r="A58" s="2">
        <v>50</v>
      </c>
      <c r="B58" s="2"/>
      <c r="C58" s="267" t="s">
        <v>259</v>
      </c>
      <c r="D58" s="2" t="s">
        <v>593</v>
      </c>
      <c r="E58" s="250" t="s">
        <v>564</v>
      </c>
      <c r="F58" s="2"/>
    </row>
    <row r="59" spans="1:6" ht="409.6" customHeight="1" x14ac:dyDescent="0.35">
      <c r="A59" s="256">
        <v>51</v>
      </c>
      <c r="B59" s="256"/>
      <c r="C59" s="256" t="s">
        <v>595</v>
      </c>
      <c r="D59" s="276" t="s">
        <v>594</v>
      </c>
      <c r="E59" s="250" t="s">
        <v>572</v>
      </c>
      <c r="F59" s="2"/>
    </row>
    <row r="60" spans="1:6" ht="304.5" customHeight="1" x14ac:dyDescent="0.35">
      <c r="A60" s="2">
        <v>52</v>
      </c>
      <c r="B60" s="2"/>
      <c r="C60" s="2" t="s">
        <v>596</v>
      </c>
      <c r="D60" s="278"/>
      <c r="E60" s="250" t="s">
        <v>572</v>
      </c>
      <c r="F60" s="2"/>
    </row>
    <row r="61" spans="1:6" ht="195.75" customHeight="1" x14ac:dyDescent="0.35">
      <c r="A61" s="2">
        <v>53</v>
      </c>
      <c r="B61" s="256"/>
      <c r="C61" s="212" t="s">
        <v>524</v>
      </c>
      <c r="D61" s="2" t="s">
        <v>597</v>
      </c>
      <c r="E61" s="250" t="s">
        <v>572</v>
      </c>
      <c r="F61" s="2"/>
    </row>
    <row r="62" spans="1:6" ht="153" customHeight="1" x14ac:dyDescent="0.35">
      <c r="A62" s="2">
        <v>54</v>
      </c>
      <c r="B62" s="2"/>
      <c r="C62" s="2" t="s">
        <v>525</v>
      </c>
      <c r="D62" s="267" t="s">
        <v>598</v>
      </c>
      <c r="E62" s="250" t="s">
        <v>572</v>
      </c>
      <c r="F62" s="2"/>
    </row>
    <row r="63" spans="1:6" ht="409.5" customHeight="1" x14ac:dyDescent="0.35">
      <c r="A63" s="257">
        <v>55</v>
      </c>
      <c r="B63" s="208"/>
      <c r="C63" s="257" t="s">
        <v>257</v>
      </c>
      <c r="D63" s="284" t="s">
        <v>599</v>
      </c>
      <c r="E63" s="250" t="s">
        <v>572</v>
      </c>
      <c r="F63" s="2"/>
    </row>
    <row r="64" spans="1:6" ht="409.6" customHeight="1" x14ac:dyDescent="0.35">
      <c r="A64" s="257"/>
      <c r="B64" s="208"/>
      <c r="C64" s="258"/>
      <c r="D64" s="285"/>
      <c r="E64" s="250"/>
      <c r="F64" s="2"/>
    </row>
    <row r="65" spans="1:6" ht="383.25" customHeight="1" x14ac:dyDescent="0.35">
      <c r="A65" s="2">
        <v>56</v>
      </c>
      <c r="B65" s="256"/>
      <c r="C65" s="212" t="s">
        <v>256</v>
      </c>
      <c r="D65" s="2" t="s">
        <v>600</v>
      </c>
      <c r="E65" s="250" t="s">
        <v>572</v>
      </c>
      <c r="F65" s="2"/>
    </row>
    <row r="66" spans="1:6" ht="260.25" customHeight="1" x14ac:dyDescent="0.35">
      <c r="A66" s="246">
        <v>57</v>
      </c>
      <c r="B66" s="213"/>
      <c r="C66" s="256" t="s">
        <v>255</v>
      </c>
      <c r="D66" s="281" t="s">
        <v>601</v>
      </c>
      <c r="E66" s="250" t="s">
        <v>572</v>
      </c>
      <c r="F66" s="2"/>
    </row>
    <row r="67" spans="1:6" ht="409.6" customHeight="1" x14ac:dyDescent="0.35">
      <c r="A67" s="209"/>
      <c r="B67" s="209"/>
      <c r="C67" s="257"/>
      <c r="D67" s="282"/>
      <c r="E67" s="250"/>
      <c r="F67" s="2"/>
    </row>
    <row r="68" spans="1:6" ht="253.5" customHeight="1" x14ac:dyDescent="0.35">
      <c r="A68" s="209"/>
      <c r="B68" s="209"/>
      <c r="C68" s="258"/>
      <c r="D68" s="283"/>
      <c r="E68" s="250"/>
      <c r="F68" s="2"/>
    </row>
    <row r="69" spans="1:6" ht="87.75" customHeight="1" x14ac:dyDescent="0.35">
      <c r="A69" s="2">
        <v>58</v>
      </c>
      <c r="B69" s="2" t="s">
        <v>32</v>
      </c>
      <c r="C69" s="258" t="s">
        <v>262</v>
      </c>
      <c r="D69" s="2" t="s">
        <v>602</v>
      </c>
      <c r="E69" s="250" t="s">
        <v>572</v>
      </c>
      <c r="F69" s="250"/>
    </row>
    <row r="70" spans="1:6" ht="328.5" customHeight="1" x14ac:dyDescent="0.35">
      <c r="A70" s="2">
        <v>59</v>
      </c>
      <c r="B70" s="2"/>
      <c r="C70" s="211" t="s">
        <v>263</v>
      </c>
      <c r="D70" s="2" t="s">
        <v>722</v>
      </c>
      <c r="E70" s="250" t="s">
        <v>563</v>
      </c>
      <c r="F70" s="250"/>
    </row>
    <row r="71" spans="1:6" ht="132.75" customHeight="1" x14ac:dyDescent="0.35">
      <c r="A71" s="256">
        <v>60</v>
      </c>
      <c r="B71" s="256"/>
      <c r="C71" s="256" t="s">
        <v>603</v>
      </c>
      <c r="D71" s="2" t="s">
        <v>727</v>
      </c>
      <c r="E71" s="250" t="s">
        <v>572</v>
      </c>
      <c r="F71" s="2"/>
    </row>
    <row r="72" spans="1:6" ht="162.75" customHeight="1" x14ac:dyDescent="0.35">
      <c r="A72" s="256">
        <v>61</v>
      </c>
      <c r="B72" s="217"/>
      <c r="C72" s="256" t="s">
        <v>526</v>
      </c>
      <c r="D72" s="247" t="s">
        <v>604</v>
      </c>
      <c r="E72" s="250" t="s">
        <v>572</v>
      </c>
      <c r="F72" s="250"/>
    </row>
    <row r="73" spans="1:6" ht="141.75" customHeight="1" x14ac:dyDescent="0.35">
      <c r="A73" s="2">
        <v>62</v>
      </c>
      <c r="B73" s="2"/>
      <c r="C73" s="2" t="s">
        <v>527</v>
      </c>
      <c r="D73" s="248" t="s">
        <v>605</v>
      </c>
      <c r="E73" s="250" t="s">
        <v>572</v>
      </c>
      <c r="F73" s="250"/>
    </row>
    <row r="74" spans="1:6" ht="281.25" customHeight="1" x14ac:dyDescent="0.35">
      <c r="A74" s="2">
        <v>63</v>
      </c>
      <c r="B74" s="2"/>
      <c r="C74" s="2" t="s">
        <v>528</v>
      </c>
      <c r="D74" s="248" t="s">
        <v>606</v>
      </c>
      <c r="E74" s="250" t="s">
        <v>564</v>
      </c>
      <c r="F74" s="250"/>
    </row>
    <row r="75" spans="1:6" ht="358.5" customHeight="1" x14ac:dyDescent="0.35">
      <c r="A75" s="257">
        <v>64</v>
      </c>
      <c r="B75" s="212"/>
      <c r="C75" s="268" t="s">
        <v>261</v>
      </c>
      <c r="D75" s="2" t="s">
        <v>607</v>
      </c>
      <c r="E75" s="250" t="s">
        <v>564</v>
      </c>
      <c r="F75" s="250"/>
    </row>
    <row r="76" spans="1:6" ht="160.5" customHeight="1" x14ac:dyDescent="0.35">
      <c r="A76" s="2">
        <v>65</v>
      </c>
      <c r="B76" s="2"/>
      <c r="C76" s="211" t="s">
        <v>260</v>
      </c>
      <c r="D76" s="2" t="s">
        <v>608</v>
      </c>
      <c r="E76" s="250" t="s">
        <v>563</v>
      </c>
      <c r="F76" s="2"/>
    </row>
    <row r="77" spans="1:6" ht="279" customHeight="1" x14ac:dyDescent="0.35">
      <c r="A77" s="256">
        <v>66</v>
      </c>
      <c r="B77" s="267" t="s">
        <v>33</v>
      </c>
      <c r="C77" s="267" t="s">
        <v>248</v>
      </c>
      <c r="D77" s="2" t="s">
        <v>660</v>
      </c>
      <c r="E77" s="250" t="s">
        <v>572</v>
      </c>
      <c r="F77" s="2"/>
    </row>
    <row r="78" spans="1:6" ht="317.25" customHeight="1" x14ac:dyDescent="0.35">
      <c r="A78" s="256">
        <v>67</v>
      </c>
      <c r="B78" s="267"/>
      <c r="C78" s="256" t="s">
        <v>249</v>
      </c>
      <c r="D78" s="244" t="s">
        <v>609</v>
      </c>
      <c r="E78" s="250" t="s">
        <v>572</v>
      </c>
      <c r="F78" s="250"/>
    </row>
    <row r="79" spans="1:6" ht="297" customHeight="1" x14ac:dyDescent="0.35">
      <c r="A79" s="258"/>
      <c r="B79" s="268"/>
      <c r="C79" s="258"/>
      <c r="D79" s="264" t="s">
        <v>610</v>
      </c>
      <c r="E79" s="250"/>
      <c r="F79" s="250"/>
    </row>
    <row r="80" spans="1:6" ht="409.5" customHeight="1" x14ac:dyDescent="0.35">
      <c r="A80" s="257">
        <v>68</v>
      </c>
      <c r="B80" s="208"/>
      <c r="C80" s="257" t="s">
        <v>247</v>
      </c>
      <c r="D80" s="284" t="s">
        <v>611</v>
      </c>
      <c r="E80" s="250" t="s">
        <v>563</v>
      </c>
      <c r="F80" s="2"/>
    </row>
    <row r="81" spans="1:6" ht="363" customHeight="1" x14ac:dyDescent="0.35">
      <c r="A81" s="257"/>
      <c r="B81" s="208"/>
      <c r="C81" s="258"/>
      <c r="D81" s="285"/>
      <c r="E81" s="250" t="s">
        <v>612</v>
      </c>
      <c r="F81" s="2"/>
    </row>
    <row r="82" spans="1:6" ht="85.5" customHeight="1" x14ac:dyDescent="0.35">
      <c r="A82" s="2">
        <v>69</v>
      </c>
      <c r="B82" s="2"/>
      <c r="C82" s="268" t="s">
        <v>246</v>
      </c>
      <c r="D82" s="2" t="s">
        <v>613</v>
      </c>
      <c r="E82" s="250" t="s">
        <v>564</v>
      </c>
      <c r="F82" s="2" t="s">
        <v>565</v>
      </c>
    </row>
    <row r="83" spans="1:6" s="269" customFormat="1" ht="58.5" customHeight="1" x14ac:dyDescent="0.35">
      <c r="A83" s="250">
        <v>70</v>
      </c>
      <c r="B83" s="248" t="s">
        <v>434</v>
      </c>
      <c r="C83" s="248" t="s">
        <v>435</v>
      </c>
      <c r="D83" s="248"/>
      <c r="E83" s="1" t="s">
        <v>723</v>
      </c>
      <c r="F83" s="248"/>
    </row>
    <row r="84" spans="1:6" ht="96" customHeight="1" x14ac:dyDescent="0.35">
      <c r="A84" s="257">
        <v>71</v>
      </c>
      <c r="B84" s="257" t="s">
        <v>34</v>
      </c>
      <c r="C84" s="256" t="s">
        <v>436</v>
      </c>
      <c r="D84" s="2"/>
      <c r="E84" s="1" t="s">
        <v>723</v>
      </c>
      <c r="F84" s="250"/>
    </row>
    <row r="85" spans="1:6" ht="78.75" customHeight="1" x14ac:dyDescent="0.35">
      <c r="A85" s="2">
        <v>72</v>
      </c>
      <c r="B85" s="2"/>
      <c r="C85" s="256" t="s">
        <v>529</v>
      </c>
      <c r="D85" s="211" t="s">
        <v>614</v>
      </c>
      <c r="E85" s="250" t="s">
        <v>563</v>
      </c>
      <c r="F85" s="250"/>
    </row>
    <row r="86" spans="1:6" ht="94.5" customHeight="1" x14ac:dyDescent="0.35">
      <c r="A86" s="2">
        <v>73</v>
      </c>
      <c r="B86" s="2"/>
      <c r="C86" s="256" t="s">
        <v>530</v>
      </c>
      <c r="D86" s="211" t="s">
        <v>615</v>
      </c>
      <c r="E86" s="250" t="s">
        <v>564</v>
      </c>
      <c r="F86" s="250" t="s">
        <v>565</v>
      </c>
    </row>
    <row r="87" spans="1:6" s="269" customFormat="1" ht="81" customHeight="1" x14ac:dyDescent="0.35">
      <c r="A87" s="250">
        <v>74</v>
      </c>
      <c r="B87" s="248" t="s">
        <v>437</v>
      </c>
      <c r="C87" s="248" t="s">
        <v>438</v>
      </c>
      <c r="D87" s="248"/>
      <c r="E87" s="1" t="s">
        <v>723</v>
      </c>
      <c r="F87" s="250"/>
    </row>
    <row r="88" spans="1:6" s="269" customFormat="1" ht="81" customHeight="1" x14ac:dyDescent="0.35">
      <c r="A88" s="250">
        <v>75</v>
      </c>
      <c r="B88" s="248" t="s">
        <v>439</v>
      </c>
      <c r="C88" s="248" t="s">
        <v>440</v>
      </c>
      <c r="D88" s="248"/>
      <c r="E88" s="1" t="s">
        <v>723</v>
      </c>
      <c r="F88" s="250"/>
    </row>
    <row r="89" spans="1:6" s="269" customFormat="1" ht="81" customHeight="1" x14ac:dyDescent="0.35">
      <c r="A89" s="250">
        <v>76</v>
      </c>
      <c r="B89" s="248" t="s">
        <v>441</v>
      </c>
      <c r="C89" s="248" t="s">
        <v>442</v>
      </c>
      <c r="D89" s="248"/>
      <c r="E89" s="1" t="s">
        <v>723</v>
      </c>
      <c r="F89" s="250"/>
    </row>
    <row r="90" spans="1:6" ht="77.25" customHeight="1" x14ac:dyDescent="0.35">
      <c r="A90" s="2">
        <v>77</v>
      </c>
      <c r="B90" s="2" t="s">
        <v>35</v>
      </c>
      <c r="C90" s="2" t="s">
        <v>444</v>
      </c>
      <c r="D90" s="211" t="s">
        <v>443</v>
      </c>
      <c r="E90" s="1" t="s">
        <v>723</v>
      </c>
      <c r="F90" s="250"/>
    </row>
    <row r="91" spans="1:6" ht="265.5" customHeight="1" x14ac:dyDescent="0.35">
      <c r="A91" s="2">
        <v>78</v>
      </c>
      <c r="B91" s="2"/>
      <c r="C91" s="2" t="s">
        <v>616</v>
      </c>
      <c r="D91" s="2" t="s">
        <v>617</v>
      </c>
      <c r="E91" s="349" t="s">
        <v>563</v>
      </c>
      <c r="F91" s="250"/>
    </row>
    <row r="92" spans="1:6" ht="293.25" customHeight="1" x14ac:dyDescent="0.35">
      <c r="A92" s="2">
        <v>79</v>
      </c>
      <c r="B92" s="2"/>
      <c r="C92" s="2" t="s">
        <v>343</v>
      </c>
      <c r="D92" s="2" t="s">
        <v>618</v>
      </c>
      <c r="E92" s="349" t="s">
        <v>563</v>
      </c>
      <c r="F92" s="2"/>
    </row>
    <row r="93" spans="1:6" ht="156.75" customHeight="1" x14ac:dyDescent="0.35">
      <c r="A93" s="257">
        <v>80</v>
      </c>
      <c r="B93" s="212" t="s">
        <v>36</v>
      </c>
      <c r="C93" s="212" t="s">
        <v>265</v>
      </c>
      <c r="D93" s="258" t="s">
        <v>619</v>
      </c>
      <c r="E93" s="250" t="s">
        <v>572</v>
      </c>
      <c r="F93" s="2"/>
    </row>
    <row r="94" spans="1:6" ht="398.25" customHeight="1" x14ac:dyDescent="0.35">
      <c r="A94" s="256">
        <v>81</v>
      </c>
      <c r="B94" s="213"/>
      <c r="C94" s="256" t="s">
        <v>344</v>
      </c>
      <c r="D94" s="281" t="s">
        <v>620</v>
      </c>
      <c r="E94" s="250" t="s">
        <v>572</v>
      </c>
      <c r="F94" s="2"/>
    </row>
    <row r="95" spans="1:6" ht="378.75" customHeight="1" x14ac:dyDescent="0.35">
      <c r="A95" s="258"/>
      <c r="B95" s="210"/>
      <c r="C95" s="258"/>
      <c r="D95" s="283"/>
      <c r="E95" s="250"/>
      <c r="F95" s="2"/>
    </row>
    <row r="96" spans="1:6" ht="170.25" customHeight="1" x14ac:dyDescent="0.35">
      <c r="A96" s="258">
        <v>82</v>
      </c>
      <c r="B96" s="268"/>
      <c r="C96" s="212" t="s">
        <v>345</v>
      </c>
      <c r="D96" s="267" t="s">
        <v>621</v>
      </c>
      <c r="E96" s="250" t="s">
        <v>572</v>
      </c>
      <c r="F96" s="2"/>
    </row>
    <row r="97" spans="1:6" ht="378.75" customHeight="1" x14ac:dyDescent="0.35">
      <c r="A97" s="256">
        <v>83</v>
      </c>
      <c r="B97" s="267"/>
      <c r="C97" s="267" t="s">
        <v>264</v>
      </c>
      <c r="D97" s="279" t="s">
        <v>721</v>
      </c>
      <c r="E97" s="250" t="s">
        <v>564</v>
      </c>
      <c r="F97" s="2" t="s">
        <v>565</v>
      </c>
    </row>
    <row r="98" spans="1:6" ht="243" customHeight="1" x14ac:dyDescent="0.35">
      <c r="A98" s="257"/>
      <c r="B98" s="212"/>
      <c r="C98" s="212"/>
      <c r="D98" s="280"/>
      <c r="E98" s="250"/>
      <c r="F98" s="2"/>
    </row>
    <row r="99" spans="1:6" s="269" customFormat="1" ht="69" customHeight="1" x14ac:dyDescent="0.35">
      <c r="A99" s="250">
        <v>84</v>
      </c>
      <c r="B99" s="248" t="s">
        <v>445</v>
      </c>
      <c r="C99" s="248" t="s">
        <v>446</v>
      </c>
      <c r="D99" s="248"/>
      <c r="E99" s="1" t="s">
        <v>723</v>
      </c>
      <c r="F99" s="248"/>
    </row>
    <row r="100" spans="1:6" ht="286.5" customHeight="1" x14ac:dyDescent="0.35">
      <c r="A100" s="256">
        <v>85</v>
      </c>
      <c r="B100" s="267" t="s">
        <v>37</v>
      </c>
      <c r="C100" s="267" t="s">
        <v>347</v>
      </c>
      <c r="D100" s="247" t="s">
        <v>622</v>
      </c>
      <c r="E100" s="351" t="s">
        <v>572</v>
      </c>
      <c r="F100" s="2"/>
    </row>
    <row r="101" spans="1:6" ht="267" customHeight="1" x14ac:dyDescent="0.35">
      <c r="A101" s="2">
        <v>86</v>
      </c>
      <c r="B101" s="2"/>
      <c r="C101" s="2" t="s">
        <v>348</v>
      </c>
      <c r="D101" s="248" t="s">
        <v>623</v>
      </c>
      <c r="E101" s="250" t="s">
        <v>572</v>
      </c>
      <c r="F101" s="2"/>
    </row>
    <row r="102" spans="1:6" ht="186" customHeight="1" x14ac:dyDescent="0.35">
      <c r="A102" s="2">
        <v>87</v>
      </c>
      <c r="B102" s="2"/>
      <c r="C102" s="2" t="s">
        <v>346</v>
      </c>
      <c r="D102" s="268" t="s">
        <v>624</v>
      </c>
      <c r="E102" s="350" t="s">
        <v>572</v>
      </c>
      <c r="F102" s="2"/>
    </row>
    <row r="103" spans="1:6" s="269" customFormat="1" ht="69" customHeight="1" x14ac:dyDescent="0.35">
      <c r="A103" s="250">
        <v>88</v>
      </c>
      <c r="B103" s="248" t="s">
        <v>447</v>
      </c>
      <c r="C103" s="248" t="s">
        <v>531</v>
      </c>
      <c r="D103" s="248"/>
      <c r="E103" s="1" t="s">
        <v>723</v>
      </c>
      <c r="F103" s="248"/>
    </row>
    <row r="104" spans="1:6" s="269" customFormat="1" ht="60.75" customHeight="1" x14ac:dyDescent="0.35">
      <c r="A104" s="250">
        <v>89</v>
      </c>
      <c r="B104" s="248"/>
      <c r="C104" s="248" t="s">
        <v>532</v>
      </c>
      <c r="D104" s="248"/>
      <c r="E104" s="1" t="s">
        <v>723</v>
      </c>
      <c r="F104" s="248"/>
    </row>
    <row r="105" spans="1:6" s="269" customFormat="1" ht="61.5" customHeight="1" x14ac:dyDescent="0.35">
      <c r="A105" s="250">
        <v>90</v>
      </c>
      <c r="B105" s="248" t="s">
        <v>448</v>
      </c>
      <c r="C105" s="248" t="s">
        <v>449</v>
      </c>
      <c r="D105" s="248"/>
      <c r="E105" s="250" t="s">
        <v>723</v>
      </c>
      <c r="F105" s="248"/>
    </row>
    <row r="106" spans="1:6" ht="274.5" customHeight="1" x14ac:dyDescent="0.35">
      <c r="A106" s="257">
        <v>91</v>
      </c>
      <c r="B106" s="209" t="s">
        <v>38</v>
      </c>
      <c r="C106" s="257" t="s">
        <v>350</v>
      </c>
      <c r="D106" s="212" t="s">
        <v>625</v>
      </c>
      <c r="E106" s="346" t="s">
        <v>564</v>
      </c>
      <c r="F106" s="2"/>
    </row>
    <row r="107" spans="1:6" ht="223.5" customHeight="1" x14ac:dyDescent="0.35">
      <c r="A107" s="2">
        <v>92</v>
      </c>
      <c r="B107" s="2"/>
      <c r="C107" s="2" t="s">
        <v>351</v>
      </c>
      <c r="D107" s="248" t="s">
        <v>626</v>
      </c>
      <c r="E107" s="347"/>
      <c r="F107" s="2"/>
    </row>
    <row r="108" spans="1:6" ht="297" customHeight="1" x14ac:dyDescent="0.35">
      <c r="A108" s="2">
        <v>93</v>
      </c>
      <c r="B108" s="2"/>
      <c r="C108" s="2" t="s">
        <v>349</v>
      </c>
      <c r="D108" s="248" t="s">
        <v>627</v>
      </c>
      <c r="E108" s="348"/>
      <c r="F108" s="2"/>
    </row>
    <row r="109" spans="1:6" s="269" customFormat="1" ht="75" customHeight="1" x14ac:dyDescent="0.35">
      <c r="A109" s="250">
        <v>94</v>
      </c>
      <c r="B109" s="248" t="s">
        <v>450</v>
      </c>
      <c r="C109" s="248" t="s">
        <v>451</v>
      </c>
      <c r="D109" s="248"/>
      <c r="E109" s="250" t="s">
        <v>723</v>
      </c>
      <c r="F109" s="248"/>
    </row>
    <row r="110" spans="1:6" s="269" customFormat="1" ht="72" customHeight="1" x14ac:dyDescent="0.35">
      <c r="A110" s="250">
        <v>95</v>
      </c>
      <c r="B110" s="248" t="s">
        <v>452</v>
      </c>
      <c r="C110" s="248" t="s">
        <v>453</v>
      </c>
      <c r="D110" s="248"/>
      <c r="E110" s="250" t="s">
        <v>723</v>
      </c>
      <c r="F110" s="248"/>
    </row>
    <row r="111" spans="1:6" s="269" customFormat="1" ht="76.5" customHeight="1" x14ac:dyDescent="0.35">
      <c r="A111" s="250">
        <v>96</v>
      </c>
      <c r="B111" s="248" t="s">
        <v>454</v>
      </c>
      <c r="C111" s="248" t="s">
        <v>442</v>
      </c>
      <c r="D111" s="248"/>
      <c r="E111" s="250" t="s">
        <v>723</v>
      </c>
      <c r="F111" s="248"/>
    </row>
    <row r="112" spans="1:6" s="269" customFormat="1" ht="64.5" customHeight="1" x14ac:dyDescent="0.35">
      <c r="A112" s="250">
        <v>97</v>
      </c>
      <c r="B112" s="248" t="s">
        <v>455</v>
      </c>
      <c r="C112" s="248" t="s">
        <v>451</v>
      </c>
      <c r="D112" s="248"/>
      <c r="E112" s="250" t="s">
        <v>723</v>
      </c>
      <c r="F112" s="248"/>
    </row>
    <row r="113" spans="1:6" s="269" customFormat="1" ht="81" customHeight="1" x14ac:dyDescent="0.35">
      <c r="A113" s="250">
        <v>98</v>
      </c>
      <c r="B113" s="248" t="s">
        <v>456</v>
      </c>
      <c r="C113" s="248" t="s">
        <v>442</v>
      </c>
      <c r="D113" s="248"/>
      <c r="E113" s="250" t="s">
        <v>723</v>
      </c>
      <c r="F113" s="248"/>
    </row>
    <row r="114" spans="1:6" ht="349.5" customHeight="1" x14ac:dyDescent="0.35">
      <c r="A114" s="257">
        <v>99</v>
      </c>
      <c r="B114" s="257" t="s">
        <v>39</v>
      </c>
      <c r="C114" s="212" t="s">
        <v>533</v>
      </c>
      <c r="D114" s="248" t="s">
        <v>628</v>
      </c>
      <c r="E114" s="250" t="s">
        <v>572</v>
      </c>
      <c r="F114" s="2"/>
    </row>
    <row r="115" spans="1:6" ht="263.25" customHeight="1" x14ac:dyDescent="0.35">
      <c r="A115" s="2">
        <v>100</v>
      </c>
      <c r="B115" s="2"/>
      <c r="C115" s="2" t="s">
        <v>534</v>
      </c>
      <c r="D115" s="212" t="s">
        <v>629</v>
      </c>
      <c r="E115" s="250" t="s">
        <v>572</v>
      </c>
      <c r="F115" s="2"/>
    </row>
    <row r="116" spans="1:6" ht="409.6" customHeight="1" x14ac:dyDescent="0.35">
      <c r="A116" s="256">
        <v>101</v>
      </c>
      <c r="B116" s="267"/>
      <c r="C116" s="256" t="s">
        <v>267</v>
      </c>
      <c r="D116" s="281" t="s">
        <v>620</v>
      </c>
      <c r="E116" s="250" t="s">
        <v>572</v>
      </c>
      <c r="F116" s="2"/>
    </row>
    <row r="117" spans="1:6" ht="363" customHeight="1" x14ac:dyDescent="0.35">
      <c r="A117" s="258"/>
      <c r="B117" s="268"/>
      <c r="C117" s="258"/>
      <c r="D117" s="283"/>
      <c r="E117" s="250"/>
      <c r="F117" s="2"/>
    </row>
    <row r="118" spans="1:6" ht="215.25" customHeight="1" x14ac:dyDescent="0.35">
      <c r="A118" s="258">
        <v>102</v>
      </c>
      <c r="B118" s="268"/>
      <c r="C118" s="212" t="s">
        <v>266</v>
      </c>
      <c r="D118" s="2" t="s">
        <v>630</v>
      </c>
      <c r="E118" s="250" t="s">
        <v>572</v>
      </c>
      <c r="F118" s="2"/>
    </row>
    <row r="119" spans="1:6" s="269" customFormat="1" ht="58.5" customHeight="1" x14ac:dyDescent="0.35">
      <c r="A119" s="250">
        <v>103</v>
      </c>
      <c r="B119" s="248" t="s">
        <v>457</v>
      </c>
      <c r="C119" s="248" t="s">
        <v>451</v>
      </c>
      <c r="D119" s="248"/>
      <c r="E119" s="250" t="s">
        <v>723</v>
      </c>
      <c r="F119" s="248"/>
    </row>
    <row r="120" spans="1:6" ht="318" customHeight="1" x14ac:dyDescent="0.35">
      <c r="A120" s="257">
        <v>104</v>
      </c>
      <c r="B120" s="209" t="s">
        <v>40</v>
      </c>
      <c r="C120" s="256" t="s">
        <v>251</v>
      </c>
      <c r="D120" s="244" t="s">
        <v>631</v>
      </c>
      <c r="E120" s="250" t="s">
        <v>564</v>
      </c>
      <c r="F120" s="250" t="s">
        <v>565</v>
      </c>
    </row>
    <row r="121" spans="1:6" ht="183" customHeight="1" x14ac:dyDescent="0.35">
      <c r="A121" s="257"/>
      <c r="B121" s="208"/>
      <c r="C121" s="258"/>
      <c r="D121" s="244" t="s">
        <v>632</v>
      </c>
      <c r="E121" s="250"/>
      <c r="F121" s="2"/>
    </row>
    <row r="122" spans="1:6" ht="104.25" customHeight="1" x14ac:dyDescent="0.35">
      <c r="A122" s="256">
        <v>105</v>
      </c>
      <c r="B122" s="267"/>
      <c r="C122" s="212" t="s">
        <v>252</v>
      </c>
      <c r="D122" s="2" t="s">
        <v>633</v>
      </c>
      <c r="E122" s="250" t="s">
        <v>564</v>
      </c>
      <c r="F122" s="2"/>
    </row>
    <row r="123" spans="1:6" ht="293.25" customHeight="1" x14ac:dyDescent="0.35">
      <c r="A123" s="256">
        <v>106</v>
      </c>
      <c r="B123" s="267"/>
      <c r="C123" s="267" t="s">
        <v>250</v>
      </c>
      <c r="D123" s="2" t="s">
        <v>634</v>
      </c>
      <c r="E123" s="250" t="s">
        <v>564</v>
      </c>
      <c r="F123" s="250" t="s">
        <v>565</v>
      </c>
    </row>
    <row r="124" spans="1:6" s="269" customFormat="1" ht="79.5" customHeight="1" x14ac:dyDescent="0.35">
      <c r="A124" s="250">
        <v>107</v>
      </c>
      <c r="B124" s="248" t="s">
        <v>458</v>
      </c>
      <c r="C124" s="248" t="s">
        <v>442</v>
      </c>
      <c r="D124" s="248"/>
      <c r="E124" s="250" t="s">
        <v>723</v>
      </c>
      <c r="F124" s="248"/>
    </row>
    <row r="125" spans="1:6" s="269" customFormat="1" ht="76.5" customHeight="1" x14ac:dyDescent="0.35">
      <c r="A125" s="250">
        <v>108</v>
      </c>
      <c r="B125" s="248" t="s">
        <v>459</v>
      </c>
      <c r="C125" s="248" t="s">
        <v>442</v>
      </c>
      <c r="D125" s="248"/>
      <c r="E125" s="250" t="s">
        <v>723</v>
      </c>
      <c r="F125" s="248"/>
    </row>
    <row r="126" spans="1:6" s="269" customFormat="1" ht="70.5" customHeight="1" x14ac:dyDescent="0.35">
      <c r="A126" s="250">
        <v>109</v>
      </c>
      <c r="B126" s="248" t="s">
        <v>460</v>
      </c>
      <c r="C126" s="248" t="s">
        <v>461</v>
      </c>
      <c r="D126" s="248"/>
      <c r="E126" s="250" t="s">
        <v>723</v>
      </c>
      <c r="F126" s="248"/>
    </row>
    <row r="127" spans="1:6" s="269" customFormat="1" ht="72" customHeight="1" x14ac:dyDescent="0.35">
      <c r="A127" s="250">
        <v>110</v>
      </c>
      <c r="B127" s="248" t="s">
        <v>462</v>
      </c>
      <c r="C127" s="248" t="s">
        <v>442</v>
      </c>
      <c r="D127" s="248"/>
      <c r="E127" s="250" t="s">
        <v>723</v>
      </c>
      <c r="F127" s="248"/>
    </row>
    <row r="128" spans="1:6" s="269" customFormat="1" ht="81" customHeight="1" x14ac:dyDescent="0.35">
      <c r="A128" s="250">
        <v>111</v>
      </c>
      <c r="B128" s="248" t="s">
        <v>463</v>
      </c>
      <c r="C128" s="248" t="s">
        <v>464</v>
      </c>
      <c r="D128" s="248"/>
      <c r="E128" s="250" t="s">
        <v>723</v>
      </c>
      <c r="F128" s="248"/>
    </row>
    <row r="129" spans="1:6" ht="189.75" customHeight="1" x14ac:dyDescent="0.35">
      <c r="A129" s="256">
        <v>112</v>
      </c>
      <c r="B129" s="217" t="s">
        <v>41</v>
      </c>
      <c r="C129" s="213" t="s">
        <v>535</v>
      </c>
      <c r="D129" s="2" t="s">
        <v>635</v>
      </c>
      <c r="E129" s="349" t="s">
        <v>572</v>
      </c>
      <c r="F129" s="2"/>
    </row>
    <row r="130" spans="1:6" ht="87" customHeight="1" x14ac:dyDescent="0.35">
      <c r="A130" s="256">
        <v>113</v>
      </c>
      <c r="B130" s="217"/>
      <c r="C130" s="213" t="s">
        <v>536</v>
      </c>
      <c r="D130" s="2" t="s">
        <v>537</v>
      </c>
      <c r="E130" s="349" t="s">
        <v>572</v>
      </c>
      <c r="F130" s="2"/>
    </row>
    <row r="131" spans="1:6" ht="308.25" customHeight="1" x14ac:dyDescent="0.35">
      <c r="A131" s="2">
        <v>114</v>
      </c>
      <c r="B131" s="2"/>
      <c r="C131" s="2" t="s">
        <v>352</v>
      </c>
      <c r="D131" s="257" t="s">
        <v>726</v>
      </c>
      <c r="E131" s="349" t="s">
        <v>572</v>
      </c>
      <c r="F131" s="2"/>
    </row>
    <row r="132" spans="1:6" ht="252.75" customHeight="1" x14ac:dyDescent="0.35">
      <c r="A132" s="256">
        <v>115</v>
      </c>
      <c r="B132" s="256"/>
      <c r="C132" s="256" t="s">
        <v>353</v>
      </c>
      <c r="D132" s="276" t="s">
        <v>636</v>
      </c>
      <c r="E132" s="349" t="s">
        <v>572</v>
      </c>
      <c r="F132" s="2"/>
    </row>
    <row r="133" spans="1:6" ht="409.6" customHeight="1" x14ac:dyDescent="0.35">
      <c r="A133" s="258"/>
      <c r="B133" s="258"/>
      <c r="C133" s="258"/>
      <c r="D133" s="278"/>
      <c r="E133" s="349"/>
      <c r="F133" s="2"/>
    </row>
    <row r="134" spans="1:6" ht="45.75" customHeight="1" x14ac:dyDescent="0.35">
      <c r="A134" s="2">
        <v>116</v>
      </c>
      <c r="B134" s="2"/>
      <c r="C134" s="2" t="s">
        <v>538</v>
      </c>
      <c r="D134" s="276" t="s">
        <v>637</v>
      </c>
      <c r="E134" s="346" t="s">
        <v>572</v>
      </c>
      <c r="F134" s="2"/>
    </row>
    <row r="135" spans="1:6" ht="45.75" customHeight="1" x14ac:dyDescent="0.35">
      <c r="A135" s="2">
        <v>117</v>
      </c>
      <c r="B135" s="2"/>
      <c r="C135" s="2" t="s">
        <v>539</v>
      </c>
      <c r="D135" s="278"/>
      <c r="E135" s="348"/>
      <c r="F135" s="2"/>
    </row>
    <row r="136" spans="1:6" ht="409.6" customHeight="1" x14ac:dyDescent="0.35">
      <c r="A136" s="257">
        <v>118</v>
      </c>
      <c r="B136" s="212"/>
      <c r="C136" s="212" t="s">
        <v>268</v>
      </c>
      <c r="D136" s="265" t="s">
        <v>638</v>
      </c>
      <c r="E136" s="250" t="s">
        <v>563</v>
      </c>
      <c r="F136" s="2"/>
    </row>
    <row r="137" spans="1:6" ht="397.5" customHeight="1" x14ac:dyDescent="0.35">
      <c r="A137" s="2">
        <v>119</v>
      </c>
      <c r="B137" s="2"/>
      <c r="C137" s="267" t="s">
        <v>238</v>
      </c>
      <c r="D137" s="211" t="s">
        <v>717</v>
      </c>
      <c r="E137" s="250" t="s">
        <v>563</v>
      </c>
      <c r="F137" s="2"/>
    </row>
    <row r="138" spans="1:6" s="269" customFormat="1" ht="75" customHeight="1" x14ac:dyDescent="0.35">
      <c r="A138" s="250">
        <v>120</v>
      </c>
      <c r="B138" s="248" t="s">
        <v>465</v>
      </c>
      <c r="C138" s="248" t="s">
        <v>442</v>
      </c>
      <c r="D138" s="248"/>
      <c r="E138" s="250" t="s">
        <v>723</v>
      </c>
      <c r="F138" s="248"/>
    </row>
    <row r="139" spans="1:6" s="269" customFormat="1" ht="79.5" customHeight="1" x14ac:dyDescent="0.35">
      <c r="A139" s="250">
        <v>121</v>
      </c>
      <c r="B139" s="248" t="s">
        <v>466</v>
      </c>
      <c r="C139" s="248" t="s">
        <v>440</v>
      </c>
      <c r="D139" s="248"/>
      <c r="E139" s="250" t="s">
        <v>723</v>
      </c>
      <c r="F139" s="248"/>
    </row>
    <row r="140" spans="1:6" s="269" customFormat="1" ht="63" customHeight="1" x14ac:dyDescent="0.35">
      <c r="A140" s="250">
        <v>122</v>
      </c>
      <c r="B140" s="248" t="s">
        <v>467</v>
      </c>
      <c r="C140" s="248" t="s">
        <v>449</v>
      </c>
      <c r="D140" s="248"/>
      <c r="E140" s="250" t="s">
        <v>723</v>
      </c>
      <c r="F140" s="248"/>
    </row>
    <row r="141" spans="1:6" s="269" customFormat="1" ht="69" customHeight="1" x14ac:dyDescent="0.35">
      <c r="A141" s="250">
        <v>123</v>
      </c>
      <c r="B141" s="248" t="s">
        <v>468</v>
      </c>
      <c r="C141" s="248" t="s">
        <v>442</v>
      </c>
      <c r="D141" s="248"/>
      <c r="E141" s="250" t="s">
        <v>723</v>
      </c>
      <c r="F141" s="248"/>
    </row>
    <row r="142" spans="1:6" s="269" customFormat="1" ht="57" customHeight="1" x14ac:dyDescent="0.35">
      <c r="A142" s="250">
        <v>124</v>
      </c>
      <c r="B142" s="248" t="s">
        <v>469</v>
      </c>
      <c r="C142" s="248" t="s">
        <v>449</v>
      </c>
      <c r="D142" s="248"/>
      <c r="E142" s="250" t="s">
        <v>723</v>
      </c>
      <c r="F142" s="248"/>
    </row>
    <row r="143" spans="1:6" ht="409.5" customHeight="1" x14ac:dyDescent="0.35">
      <c r="A143" s="257">
        <v>125</v>
      </c>
      <c r="B143" s="209" t="s">
        <v>42</v>
      </c>
      <c r="C143" s="257" t="s">
        <v>269</v>
      </c>
      <c r="D143" s="290" t="s">
        <v>639</v>
      </c>
      <c r="E143" s="350" t="s">
        <v>563</v>
      </c>
      <c r="F143" s="2"/>
    </row>
    <row r="144" spans="1:6" ht="372" customHeight="1" x14ac:dyDescent="0.35">
      <c r="A144" s="257"/>
      <c r="B144" s="208"/>
      <c r="C144" s="257"/>
      <c r="D144" s="285"/>
      <c r="E144" s="250"/>
      <c r="F144" s="2"/>
    </row>
    <row r="145" spans="1:6" ht="192.75" customHeight="1" x14ac:dyDescent="0.35">
      <c r="A145" s="2">
        <v>126</v>
      </c>
      <c r="B145" s="2"/>
      <c r="C145" s="2" t="s">
        <v>543</v>
      </c>
      <c r="D145" s="281" t="s">
        <v>640</v>
      </c>
      <c r="E145" s="346" t="s">
        <v>563</v>
      </c>
      <c r="F145" s="2"/>
    </row>
    <row r="146" spans="1:6" ht="159" customHeight="1" x14ac:dyDescent="0.35">
      <c r="A146" s="210">
        <v>127</v>
      </c>
      <c r="B146" s="258"/>
      <c r="C146" s="268" t="s">
        <v>540</v>
      </c>
      <c r="D146" s="282"/>
      <c r="E146" s="347"/>
      <c r="F146" s="2"/>
    </row>
    <row r="147" spans="1:6" ht="142.5" customHeight="1" x14ac:dyDescent="0.35">
      <c r="A147" s="210">
        <v>128</v>
      </c>
      <c r="B147" s="258"/>
      <c r="C147" s="268" t="s">
        <v>541</v>
      </c>
      <c r="D147" s="282"/>
      <c r="E147" s="347"/>
      <c r="F147" s="2"/>
    </row>
    <row r="148" spans="1:6" ht="148.5" customHeight="1" x14ac:dyDescent="0.35">
      <c r="A148" s="210">
        <v>129</v>
      </c>
      <c r="B148" s="258"/>
      <c r="C148" s="268" t="s">
        <v>542</v>
      </c>
      <c r="D148" s="282"/>
      <c r="E148" s="347"/>
      <c r="F148" s="2"/>
    </row>
    <row r="149" spans="1:6" ht="156.75" customHeight="1" x14ac:dyDescent="0.35">
      <c r="A149" s="210">
        <v>130</v>
      </c>
      <c r="B149" s="258"/>
      <c r="C149" s="268" t="s">
        <v>544</v>
      </c>
      <c r="D149" s="283"/>
      <c r="E149" s="348"/>
      <c r="F149" s="2"/>
    </row>
    <row r="150" spans="1:6" s="269" customFormat="1" ht="60" customHeight="1" x14ac:dyDescent="0.35">
      <c r="A150" s="250">
        <v>131</v>
      </c>
      <c r="B150" s="248" t="s">
        <v>470</v>
      </c>
      <c r="C150" s="248" t="s">
        <v>471</v>
      </c>
      <c r="D150" s="248"/>
      <c r="E150" s="250" t="s">
        <v>723</v>
      </c>
      <c r="F150" s="248"/>
    </row>
    <row r="151" spans="1:6" s="269" customFormat="1" ht="75" customHeight="1" x14ac:dyDescent="0.35">
      <c r="A151" s="250">
        <v>132</v>
      </c>
      <c r="B151" s="248" t="s">
        <v>472</v>
      </c>
      <c r="C151" s="248" t="s">
        <v>473</v>
      </c>
      <c r="D151" s="248"/>
      <c r="E151" s="250" t="s">
        <v>723</v>
      </c>
      <c r="F151" s="248"/>
    </row>
    <row r="152" spans="1:6" s="269" customFormat="1" ht="63" customHeight="1" x14ac:dyDescent="0.35">
      <c r="A152" s="250">
        <v>133</v>
      </c>
      <c r="B152" s="248" t="s">
        <v>474</v>
      </c>
      <c r="C152" s="248" t="s">
        <v>471</v>
      </c>
      <c r="D152" s="248"/>
      <c r="E152" s="250" t="s">
        <v>723</v>
      </c>
      <c r="F152" s="248"/>
    </row>
    <row r="153" spans="1:6" ht="144" customHeight="1" x14ac:dyDescent="0.35">
      <c r="A153" s="2">
        <v>134</v>
      </c>
      <c r="B153" s="211" t="s">
        <v>43</v>
      </c>
      <c r="C153" s="211" t="s">
        <v>327</v>
      </c>
      <c r="D153" s="2" t="s">
        <v>641</v>
      </c>
      <c r="E153" s="250" t="s">
        <v>572</v>
      </c>
      <c r="F153" s="250"/>
    </row>
    <row r="154" spans="1:6" ht="67.5" customHeight="1" x14ac:dyDescent="0.35">
      <c r="A154" s="257">
        <v>135</v>
      </c>
      <c r="B154" s="212"/>
      <c r="C154" s="211" t="s">
        <v>328</v>
      </c>
      <c r="D154" s="267" t="s">
        <v>642</v>
      </c>
      <c r="E154" s="250" t="s">
        <v>563</v>
      </c>
      <c r="F154" s="250"/>
    </row>
    <row r="155" spans="1:6" ht="304.5" customHeight="1" x14ac:dyDescent="0.35">
      <c r="A155" s="2">
        <v>136</v>
      </c>
      <c r="B155" s="211"/>
      <c r="C155" s="211" t="s">
        <v>326</v>
      </c>
      <c r="D155" s="267" t="s">
        <v>643</v>
      </c>
      <c r="E155" s="250" t="s">
        <v>572</v>
      </c>
      <c r="F155" s="250"/>
    </row>
    <row r="156" spans="1:6" ht="287.25" customHeight="1" x14ac:dyDescent="0.35">
      <c r="A156" s="2">
        <v>137</v>
      </c>
      <c r="B156" s="211"/>
      <c r="C156" s="211" t="s">
        <v>545</v>
      </c>
      <c r="D156" s="267" t="s">
        <v>644</v>
      </c>
      <c r="E156" s="250" t="s">
        <v>572</v>
      </c>
      <c r="F156" s="250"/>
    </row>
    <row r="157" spans="1:6" ht="70.5" customHeight="1" x14ac:dyDescent="0.35">
      <c r="A157" s="2">
        <v>138</v>
      </c>
      <c r="B157" s="211"/>
      <c r="C157" s="211" t="s">
        <v>546</v>
      </c>
      <c r="D157" s="267" t="s">
        <v>547</v>
      </c>
      <c r="E157" s="250" t="s">
        <v>572</v>
      </c>
      <c r="F157" s="250"/>
    </row>
    <row r="158" spans="1:6" ht="279" customHeight="1" x14ac:dyDescent="0.35">
      <c r="A158" s="2">
        <v>139</v>
      </c>
      <c r="B158" s="2"/>
      <c r="C158" s="2" t="s">
        <v>271</v>
      </c>
      <c r="D158" s="267" t="s">
        <v>645</v>
      </c>
      <c r="E158" s="250" t="s">
        <v>572</v>
      </c>
      <c r="F158" s="250"/>
    </row>
    <row r="159" spans="1:6" ht="213" customHeight="1" x14ac:dyDescent="0.35">
      <c r="A159" s="256">
        <v>140</v>
      </c>
      <c r="B159" s="256"/>
      <c r="C159" s="2" t="s">
        <v>270</v>
      </c>
      <c r="D159" s="267" t="s">
        <v>646</v>
      </c>
      <c r="E159" s="250" t="s">
        <v>572</v>
      </c>
      <c r="F159" s="250"/>
    </row>
    <row r="160" spans="1:6" ht="409.6" customHeight="1" x14ac:dyDescent="0.35">
      <c r="A160" s="256">
        <v>141</v>
      </c>
      <c r="B160" s="267"/>
      <c r="C160" s="212" t="s">
        <v>231</v>
      </c>
      <c r="D160" s="284" t="s">
        <v>647</v>
      </c>
      <c r="E160" s="250" t="s">
        <v>563</v>
      </c>
      <c r="F160" s="250"/>
    </row>
    <row r="161" spans="1:6" ht="342" customHeight="1" x14ac:dyDescent="0.35">
      <c r="A161" s="257"/>
      <c r="B161" s="212"/>
      <c r="C161" s="212"/>
      <c r="D161" s="290"/>
      <c r="E161" s="250"/>
      <c r="F161" s="250"/>
    </row>
    <row r="162" spans="1:6" ht="72" customHeight="1" x14ac:dyDescent="0.35">
      <c r="A162" s="258"/>
      <c r="B162" s="268"/>
      <c r="C162" s="268"/>
      <c r="D162" s="285"/>
      <c r="E162" s="250"/>
      <c r="F162" s="250"/>
    </row>
    <row r="163" spans="1:6" ht="409.5" customHeight="1" x14ac:dyDescent="0.35">
      <c r="A163" s="257">
        <v>142</v>
      </c>
      <c r="B163" s="212" t="s">
        <v>44</v>
      </c>
      <c r="C163" s="212" t="s">
        <v>273</v>
      </c>
      <c r="D163" s="215" t="s">
        <v>648</v>
      </c>
      <c r="E163" s="250" t="s">
        <v>563</v>
      </c>
      <c r="F163" s="250"/>
    </row>
    <row r="164" spans="1:6" ht="302.25" customHeight="1" x14ac:dyDescent="0.35">
      <c r="A164" s="256">
        <v>143</v>
      </c>
      <c r="B164" s="267"/>
      <c r="C164" s="267" t="s">
        <v>274</v>
      </c>
      <c r="D164" s="288" t="s">
        <v>620</v>
      </c>
      <c r="E164" s="250" t="s">
        <v>572</v>
      </c>
      <c r="F164" s="250"/>
    </row>
    <row r="165" spans="1:6" ht="408" customHeight="1" x14ac:dyDescent="0.35">
      <c r="A165" s="258"/>
      <c r="B165" s="268"/>
      <c r="C165" s="268"/>
      <c r="D165" s="289"/>
      <c r="E165" s="250"/>
      <c r="F165" s="2"/>
    </row>
    <row r="166" spans="1:6" ht="118.5" customHeight="1" x14ac:dyDescent="0.35">
      <c r="A166" s="2">
        <v>144</v>
      </c>
      <c r="B166" s="2"/>
      <c r="C166" s="268" t="s">
        <v>272</v>
      </c>
      <c r="D166" s="2" t="s">
        <v>649</v>
      </c>
      <c r="E166" s="250" t="s">
        <v>564</v>
      </c>
      <c r="F166" s="2" t="s">
        <v>565</v>
      </c>
    </row>
    <row r="167" spans="1:6" ht="135.75" customHeight="1" x14ac:dyDescent="0.35">
      <c r="A167" s="2">
        <v>145</v>
      </c>
      <c r="B167" s="2"/>
      <c r="C167" s="268" t="s">
        <v>254</v>
      </c>
      <c r="D167" s="2" t="s">
        <v>650</v>
      </c>
      <c r="E167" s="250" t="s">
        <v>564</v>
      </c>
      <c r="F167" s="2"/>
    </row>
    <row r="168" spans="1:6" ht="232.5" customHeight="1" x14ac:dyDescent="0.35">
      <c r="A168" s="2">
        <v>146</v>
      </c>
      <c r="B168" s="2"/>
      <c r="C168" s="268" t="s">
        <v>253</v>
      </c>
      <c r="D168" s="215" t="s">
        <v>651</v>
      </c>
      <c r="E168" s="250" t="s">
        <v>564</v>
      </c>
      <c r="F168" s="2" t="s">
        <v>565</v>
      </c>
    </row>
    <row r="169" spans="1:6" s="269" customFormat="1" ht="59.25" customHeight="1" x14ac:dyDescent="0.35">
      <c r="A169" s="250">
        <v>147</v>
      </c>
      <c r="B169" s="248" t="s">
        <v>475</v>
      </c>
      <c r="C169" s="248" t="s">
        <v>548</v>
      </c>
      <c r="D169" s="248"/>
      <c r="E169" s="250" t="s">
        <v>723</v>
      </c>
      <c r="F169" s="248"/>
    </row>
    <row r="170" spans="1:6" s="269" customFormat="1" ht="66" customHeight="1" x14ac:dyDescent="0.35">
      <c r="A170" s="250">
        <v>148</v>
      </c>
      <c r="B170" s="248"/>
      <c r="C170" s="247" t="s">
        <v>549</v>
      </c>
      <c r="D170" s="248"/>
      <c r="E170" s="250" t="s">
        <v>723</v>
      </c>
      <c r="F170" s="248"/>
    </row>
    <row r="171" spans="1:6" ht="66" customHeight="1" x14ac:dyDescent="0.35">
      <c r="A171" s="257">
        <v>149</v>
      </c>
      <c r="B171" s="257" t="s">
        <v>45</v>
      </c>
      <c r="C171" s="256" t="s">
        <v>476</v>
      </c>
      <c r="E171" s="250" t="s">
        <v>723</v>
      </c>
      <c r="F171" s="250"/>
    </row>
    <row r="172" spans="1:6" ht="273" customHeight="1" x14ac:dyDescent="0.35">
      <c r="A172" s="2">
        <v>150</v>
      </c>
      <c r="B172" s="2"/>
      <c r="C172" s="267" t="s">
        <v>477</v>
      </c>
      <c r="D172" s="2" t="s">
        <v>652</v>
      </c>
      <c r="E172" s="250" t="s">
        <v>564</v>
      </c>
      <c r="F172" s="250"/>
    </row>
    <row r="173" spans="1:6" ht="396" customHeight="1" x14ac:dyDescent="0.35">
      <c r="A173" s="256">
        <v>151</v>
      </c>
      <c r="B173" s="267" t="s">
        <v>46</v>
      </c>
      <c r="C173" s="267" t="s">
        <v>552</v>
      </c>
      <c r="D173" s="281" t="s">
        <v>653</v>
      </c>
      <c r="E173" s="250" t="s">
        <v>572</v>
      </c>
      <c r="F173" s="250"/>
    </row>
    <row r="174" spans="1:6" ht="409.5" customHeight="1" x14ac:dyDescent="0.35">
      <c r="A174" s="256">
        <v>152</v>
      </c>
      <c r="B174" s="267"/>
      <c r="C174" s="267" t="s">
        <v>551</v>
      </c>
      <c r="D174" s="286"/>
      <c r="E174" s="250"/>
      <c r="F174" s="2"/>
    </row>
    <row r="175" spans="1:6" ht="409.6" customHeight="1" x14ac:dyDescent="0.35">
      <c r="A175" s="258"/>
      <c r="B175" s="268"/>
      <c r="C175" s="268"/>
      <c r="D175" s="286"/>
      <c r="E175" s="250"/>
      <c r="F175" s="2"/>
    </row>
    <row r="176" spans="1:6" ht="409.6" customHeight="1" x14ac:dyDescent="0.35">
      <c r="A176" s="258">
        <v>153</v>
      </c>
      <c r="B176" s="268"/>
      <c r="C176" s="268" t="s">
        <v>553</v>
      </c>
      <c r="D176" s="282"/>
      <c r="E176" s="250"/>
      <c r="F176" s="2"/>
    </row>
    <row r="177" spans="1:6" ht="409.6" customHeight="1" x14ac:dyDescent="0.35">
      <c r="A177" s="258">
        <v>154</v>
      </c>
      <c r="B177" s="268"/>
      <c r="C177" s="268" t="s">
        <v>550</v>
      </c>
      <c r="D177" s="282"/>
      <c r="E177" s="250"/>
      <c r="F177" s="2"/>
    </row>
    <row r="178" spans="1:6" ht="351.75" customHeight="1" x14ac:dyDescent="0.35">
      <c r="A178" s="258"/>
      <c r="B178" s="268"/>
      <c r="C178" s="268"/>
      <c r="D178" s="283"/>
      <c r="E178" s="250"/>
      <c r="F178" s="2"/>
    </row>
    <row r="179" spans="1:6" ht="191.25" customHeight="1" x14ac:dyDescent="0.35">
      <c r="A179" s="258">
        <v>155</v>
      </c>
      <c r="B179" s="258" t="s">
        <v>47</v>
      </c>
      <c r="C179" s="258" t="s">
        <v>354</v>
      </c>
      <c r="D179" s="2" t="s">
        <v>654</v>
      </c>
      <c r="E179" s="250" t="s">
        <v>572</v>
      </c>
      <c r="F179" s="2"/>
    </row>
    <row r="180" spans="1:6" ht="188.25" customHeight="1" x14ac:dyDescent="0.35">
      <c r="A180" s="258">
        <v>156</v>
      </c>
      <c r="B180" s="258"/>
      <c r="C180" s="258" t="s">
        <v>355</v>
      </c>
      <c r="D180" s="2" t="s">
        <v>655</v>
      </c>
      <c r="E180" s="250" t="s">
        <v>563</v>
      </c>
      <c r="F180" s="2"/>
    </row>
    <row r="181" spans="1:6" ht="408.75" customHeight="1" x14ac:dyDescent="0.35">
      <c r="A181" s="2">
        <v>157</v>
      </c>
      <c r="B181" s="2" t="s">
        <v>48</v>
      </c>
      <c r="C181" s="2" t="s">
        <v>55</v>
      </c>
      <c r="D181" s="215" t="s">
        <v>656</v>
      </c>
      <c r="E181" s="250" t="s">
        <v>563</v>
      </c>
      <c r="F181" s="2"/>
    </row>
    <row r="182" spans="1:6" s="269" customFormat="1" ht="58.5" customHeight="1" x14ac:dyDescent="0.35">
      <c r="A182" s="250">
        <v>158</v>
      </c>
      <c r="B182" s="248" t="s">
        <v>478</v>
      </c>
      <c r="C182" s="248" t="s">
        <v>453</v>
      </c>
      <c r="D182" s="248"/>
      <c r="E182" s="250" t="s">
        <v>723</v>
      </c>
      <c r="F182" s="248"/>
    </row>
    <row r="183" spans="1:6" s="269" customFormat="1" ht="69" customHeight="1" x14ac:dyDescent="0.35">
      <c r="A183" s="250">
        <v>159</v>
      </c>
      <c r="B183" s="248" t="s">
        <v>479</v>
      </c>
      <c r="C183" s="248" t="s">
        <v>442</v>
      </c>
      <c r="D183" s="248"/>
      <c r="E183" s="250" t="s">
        <v>723</v>
      </c>
      <c r="F183" s="248"/>
    </row>
    <row r="184" spans="1:6" s="269" customFormat="1" ht="75" customHeight="1" x14ac:dyDescent="0.35">
      <c r="A184" s="250">
        <v>160</v>
      </c>
      <c r="B184" s="248" t="s">
        <v>480</v>
      </c>
      <c r="C184" s="248" t="s">
        <v>481</v>
      </c>
      <c r="D184" s="248"/>
      <c r="E184" s="250" t="s">
        <v>723</v>
      </c>
      <c r="F184" s="248"/>
    </row>
    <row r="185" spans="1:6" s="269" customFormat="1" ht="82.5" x14ac:dyDescent="0.35">
      <c r="A185" s="250">
        <v>161</v>
      </c>
      <c r="B185" s="248" t="s">
        <v>482</v>
      </c>
      <c r="C185" s="248" t="s">
        <v>483</v>
      </c>
      <c r="D185" s="248"/>
      <c r="E185" s="250" t="s">
        <v>723</v>
      </c>
      <c r="F185" s="248"/>
    </row>
    <row r="186" spans="1:6" s="269" customFormat="1" ht="87" customHeight="1" x14ac:dyDescent="0.35">
      <c r="A186" s="250">
        <v>162</v>
      </c>
      <c r="B186" s="248" t="s">
        <v>484</v>
      </c>
      <c r="C186" s="248" t="s">
        <v>485</v>
      </c>
      <c r="D186" s="248"/>
      <c r="E186" s="250" t="s">
        <v>723</v>
      </c>
      <c r="F186" s="248"/>
    </row>
    <row r="187" spans="1:6" ht="93" customHeight="1" x14ac:dyDescent="0.35">
      <c r="A187" s="256">
        <v>163</v>
      </c>
      <c r="B187" s="256" t="s">
        <v>49</v>
      </c>
      <c r="C187" s="256" t="s">
        <v>557</v>
      </c>
      <c r="D187" s="276" t="s">
        <v>657</v>
      </c>
      <c r="E187" s="346" t="s">
        <v>563</v>
      </c>
      <c r="F187" s="2"/>
    </row>
    <row r="188" spans="1:6" ht="75.75" customHeight="1" x14ac:dyDescent="0.35">
      <c r="A188" s="256">
        <v>164</v>
      </c>
      <c r="B188" s="256"/>
      <c r="C188" s="256" t="s">
        <v>556</v>
      </c>
      <c r="D188" s="277"/>
      <c r="E188" s="347"/>
      <c r="F188" s="2"/>
    </row>
    <row r="189" spans="1:6" ht="122.25" customHeight="1" x14ac:dyDescent="0.35">
      <c r="A189" s="256">
        <v>165</v>
      </c>
      <c r="B189" s="256"/>
      <c r="C189" s="256" t="s">
        <v>555</v>
      </c>
      <c r="D189" s="277"/>
      <c r="E189" s="347"/>
      <c r="F189" s="2"/>
    </row>
    <row r="190" spans="1:6" ht="110.25" customHeight="1" x14ac:dyDescent="0.35">
      <c r="A190" s="256">
        <v>166</v>
      </c>
      <c r="B190" s="256"/>
      <c r="C190" s="256" t="s">
        <v>554</v>
      </c>
      <c r="D190" s="278"/>
      <c r="E190" s="348"/>
      <c r="F190" s="2"/>
    </row>
    <row r="191" spans="1:6" s="269" customFormat="1" ht="69" customHeight="1" x14ac:dyDescent="0.35">
      <c r="A191" s="250">
        <v>167</v>
      </c>
      <c r="B191" s="248" t="s">
        <v>486</v>
      </c>
      <c r="C191" s="248" t="s">
        <v>487</v>
      </c>
      <c r="D191" s="248"/>
      <c r="E191" s="250" t="s">
        <v>723</v>
      </c>
      <c r="F191" s="248"/>
    </row>
    <row r="192" spans="1:6" s="269" customFormat="1" ht="57" customHeight="1" x14ac:dyDescent="0.35">
      <c r="A192" s="250">
        <v>168</v>
      </c>
      <c r="B192" s="248" t="s">
        <v>488</v>
      </c>
      <c r="C192" s="248" t="s">
        <v>449</v>
      </c>
      <c r="D192" s="248"/>
      <c r="E192" s="250" t="s">
        <v>723</v>
      </c>
      <c r="F192" s="248"/>
    </row>
    <row r="193" spans="1:6" ht="177.75" customHeight="1" x14ac:dyDescent="0.35">
      <c r="A193" s="256">
        <v>169</v>
      </c>
      <c r="B193" s="217" t="s">
        <v>50</v>
      </c>
      <c r="C193" s="256" t="s">
        <v>658</v>
      </c>
      <c r="D193" s="276" t="s">
        <v>659</v>
      </c>
      <c r="E193" s="250" t="s">
        <v>563</v>
      </c>
      <c r="F193" s="2"/>
    </row>
    <row r="194" spans="1:6" ht="237.75" customHeight="1" x14ac:dyDescent="0.35">
      <c r="A194" s="257"/>
      <c r="B194" s="208"/>
      <c r="C194" s="257"/>
      <c r="D194" s="277"/>
      <c r="E194" s="250"/>
      <c r="F194" s="2"/>
    </row>
    <row r="195" spans="1:6" ht="332.25" customHeight="1" x14ac:dyDescent="0.35">
      <c r="A195" s="257"/>
      <c r="B195" s="208"/>
      <c r="C195" s="258"/>
      <c r="D195" s="278"/>
      <c r="E195" s="250"/>
      <c r="F195" s="2"/>
    </row>
    <row r="196" spans="1:6" ht="282" customHeight="1" x14ac:dyDescent="0.35">
      <c r="A196" s="2">
        <v>170</v>
      </c>
      <c r="B196" s="211"/>
      <c r="C196" s="212" t="s">
        <v>275</v>
      </c>
      <c r="D196" s="2" t="s">
        <v>660</v>
      </c>
      <c r="E196" s="250" t="s">
        <v>564</v>
      </c>
      <c r="F196" s="2" t="s">
        <v>565</v>
      </c>
    </row>
    <row r="197" spans="1:6" s="269" customFormat="1" ht="66" customHeight="1" x14ac:dyDescent="0.35">
      <c r="A197" s="270">
        <v>171</v>
      </c>
      <c r="B197" s="248" t="s">
        <v>489</v>
      </c>
      <c r="C197" s="248" t="s">
        <v>490</v>
      </c>
      <c r="D197" s="275"/>
      <c r="E197" s="250" t="s">
        <v>723</v>
      </c>
      <c r="F197" s="275"/>
    </row>
    <row r="198" spans="1:6" ht="302.25" customHeight="1" x14ac:dyDescent="0.35">
      <c r="A198" s="2">
        <v>172</v>
      </c>
      <c r="B198" s="2" t="s">
        <v>51</v>
      </c>
      <c r="C198" s="267" t="s">
        <v>236</v>
      </c>
      <c r="D198" s="207" t="s">
        <v>661</v>
      </c>
      <c r="E198" s="250" t="s">
        <v>564</v>
      </c>
      <c r="F198" s="2"/>
    </row>
    <row r="199" spans="1:6" ht="124.5" customHeight="1" x14ac:dyDescent="0.35">
      <c r="A199" s="2">
        <v>173</v>
      </c>
      <c r="B199" s="2"/>
      <c r="C199" s="267" t="s">
        <v>237</v>
      </c>
      <c r="D199" s="2" t="s">
        <v>662</v>
      </c>
      <c r="E199" s="250" t="s">
        <v>564</v>
      </c>
      <c r="F199" s="2"/>
    </row>
    <row r="200" spans="1:6" ht="139.5" customHeight="1" x14ac:dyDescent="0.35">
      <c r="A200" s="2">
        <v>174</v>
      </c>
      <c r="B200" s="2"/>
      <c r="C200" s="267" t="s">
        <v>235</v>
      </c>
      <c r="D200" s="2" t="s">
        <v>663</v>
      </c>
      <c r="E200" s="250" t="s">
        <v>572</v>
      </c>
      <c r="F200" s="2"/>
    </row>
    <row r="201" spans="1:6" ht="409.5" customHeight="1" x14ac:dyDescent="0.35">
      <c r="A201" s="213">
        <v>175</v>
      </c>
      <c r="B201" s="256"/>
      <c r="C201" s="267" t="s">
        <v>234</v>
      </c>
      <c r="D201" s="284" t="s">
        <v>664</v>
      </c>
      <c r="E201" s="250" t="s">
        <v>564</v>
      </c>
      <c r="F201" s="250" t="s">
        <v>565</v>
      </c>
    </row>
    <row r="202" spans="1:6" ht="40.5" customHeight="1" x14ac:dyDescent="0.35">
      <c r="A202" s="210"/>
      <c r="B202" s="258"/>
      <c r="C202" s="268"/>
      <c r="D202" s="285"/>
      <c r="E202" s="250"/>
      <c r="F202" s="2"/>
    </row>
    <row r="203" spans="1:6" ht="231" customHeight="1" x14ac:dyDescent="0.35">
      <c r="A203" s="209">
        <v>176</v>
      </c>
      <c r="B203" s="257"/>
      <c r="C203" s="268" t="s">
        <v>233</v>
      </c>
      <c r="D203" s="2" t="s">
        <v>665</v>
      </c>
      <c r="E203" s="250" t="s">
        <v>564</v>
      </c>
      <c r="F203" s="250"/>
    </row>
    <row r="204" spans="1:6" ht="75" customHeight="1" x14ac:dyDescent="0.35">
      <c r="A204" s="246">
        <v>177</v>
      </c>
      <c r="B204" s="2"/>
      <c r="C204" s="211" t="s">
        <v>232</v>
      </c>
      <c r="D204" s="2" t="s">
        <v>332</v>
      </c>
      <c r="E204" s="250" t="s">
        <v>564</v>
      </c>
      <c r="F204" s="250"/>
    </row>
    <row r="205" spans="1:6" ht="198.75" customHeight="1" x14ac:dyDescent="0.35">
      <c r="A205" s="258">
        <v>178</v>
      </c>
      <c r="B205" s="258" t="s">
        <v>52</v>
      </c>
      <c r="C205" s="2" t="s">
        <v>357</v>
      </c>
      <c r="D205" s="2" t="s">
        <v>666</v>
      </c>
      <c r="E205" s="250" t="s">
        <v>572</v>
      </c>
      <c r="F205" s="250"/>
    </row>
    <row r="206" spans="1:6" ht="135.75" customHeight="1" x14ac:dyDescent="0.35">
      <c r="A206" s="257">
        <v>179</v>
      </c>
      <c r="B206" s="257"/>
      <c r="C206" s="256" t="s">
        <v>356</v>
      </c>
      <c r="D206" s="256" t="s">
        <v>667</v>
      </c>
      <c r="E206" s="250" t="s">
        <v>572</v>
      </c>
      <c r="F206" s="250"/>
    </row>
    <row r="207" spans="1:6" ht="409.5" customHeight="1" x14ac:dyDescent="0.35">
      <c r="A207" s="256">
        <v>180</v>
      </c>
      <c r="B207" s="256"/>
      <c r="C207" s="256" t="s">
        <v>358</v>
      </c>
      <c r="D207" s="284" t="s">
        <v>668</v>
      </c>
      <c r="E207" s="250" t="s">
        <v>572</v>
      </c>
      <c r="F207" s="250"/>
    </row>
    <row r="208" spans="1:6" ht="378" customHeight="1" x14ac:dyDescent="0.35">
      <c r="A208" s="258"/>
      <c r="B208" s="258"/>
      <c r="C208" s="258"/>
      <c r="D208" s="285"/>
      <c r="E208" s="250"/>
      <c r="F208" s="250"/>
    </row>
    <row r="209" spans="1:6" s="269" customFormat="1" ht="76.5" customHeight="1" x14ac:dyDescent="0.35">
      <c r="A209" s="270">
        <v>181</v>
      </c>
      <c r="B209" s="248" t="s">
        <v>491</v>
      </c>
      <c r="C209" s="248" t="s">
        <v>492</v>
      </c>
      <c r="D209" s="275"/>
      <c r="E209" s="250" t="s">
        <v>723</v>
      </c>
      <c r="F209" s="352"/>
    </row>
    <row r="210" spans="1:6" ht="103.5" customHeight="1" x14ac:dyDescent="0.35">
      <c r="A210" s="256">
        <v>182</v>
      </c>
      <c r="B210" s="256" t="s">
        <v>53</v>
      </c>
      <c r="C210" s="258" t="s">
        <v>78</v>
      </c>
      <c r="D210" s="2" t="s">
        <v>669</v>
      </c>
      <c r="E210" s="250" t="s">
        <v>563</v>
      </c>
      <c r="F210" s="250"/>
    </row>
    <row r="211" spans="1:6" ht="213" customHeight="1" x14ac:dyDescent="0.35">
      <c r="A211" s="2">
        <v>183</v>
      </c>
      <c r="B211" s="2" t="s">
        <v>56</v>
      </c>
      <c r="C211" s="211" t="s">
        <v>242</v>
      </c>
      <c r="D211" s="2" t="s">
        <v>670</v>
      </c>
      <c r="E211" s="250" t="s">
        <v>563</v>
      </c>
      <c r="F211" s="250"/>
    </row>
    <row r="212" spans="1:6" ht="296.25" customHeight="1" x14ac:dyDescent="0.35">
      <c r="A212" s="2">
        <v>184</v>
      </c>
      <c r="B212" s="2"/>
      <c r="C212" s="211" t="s">
        <v>243</v>
      </c>
      <c r="D212" s="214" t="s">
        <v>717</v>
      </c>
      <c r="E212" s="250" t="s">
        <v>572</v>
      </c>
      <c r="F212" s="250"/>
    </row>
    <row r="213" spans="1:6" ht="216.75" customHeight="1" x14ac:dyDescent="0.35">
      <c r="A213" s="2">
        <v>185</v>
      </c>
      <c r="B213" s="2"/>
      <c r="C213" s="267" t="s">
        <v>276</v>
      </c>
      <c r="D213" s="2" t="s">
        <v>671</v>
      </c>
      <c r="E213" s="250" t="s">
        <v>564</v>
      </c>
      <c r="F213" s="250" t="s">
        <v>565</v>
      </c>
    </row>
    <row r="214" spans="1:6" ht="375.75" customHeight="1" x14ac:dyDescent="0.35">
      <c r="A214" s="257">
        <v>186</v>
      </c>
      <c r="B214" s="208"/>
      <c r="C214" s="256" t="s">
        <v>277</v>
      </c>
      <c r="D214" s="281" t="s">
        <v>620</v>
      </c>
      <c r="E214" s="250" t="s">
        <v>572</v>
      </c>
      <c r="F214" s="250"/>
    </row>
    <row r="215" spans="1:6" ht="408.75" customHeight="1" x14ac:dyDescent="0.35">
      <c r="A215" s="258"/>
      <c r="B215" s="245"/>
      <c r="C215" s="258"/>
      <c r="D215" s="283"/>
      <c r="E215" s="250"/>
      <c r="F215" s="2"/>
    </row>
    <row r="216" spans="1:6" s="269" customFormat="1" ht="68.25" customHeight="1" x14ac:dyDescent="0.35">
      <c r="A216" s="270">
        <v>187</v>
      </c>
      <c r="B216" s="248" t="s">
        <v>493</v>
      </c>
      <c r="C216" s="248" t="s">
        <v>558</v>
      </c>
      <c r="D216" s="275"/>
      <c r="E216" s="250" t="s">
        <v>723</v>
      </c>
      <c r="F216" s="352"/>
    </row>
    <row r="217" spans="1:6" s="269" customFormat="1" ht="176.25" customHeight="1" x14ac:dyDescent="0.35">
      <c r="A217" s="270">
        <v>188</v>
      </c>
      <c r="B217" s="248"/>
      <c r="C217" s="248" t="s">
        <v>559</v>
      </c>
      <c r="D217" s="275"/>
      <c r="E217" s="250" t="s">
        <v>723</v>
      </c>
      <c r="F217" s="352"/>
    </row>
    <row r="218" spans="1:6" s="269" customFormat="1" ht="55.5" customHeight="1" x14ac:dyDescent="0.35">
      <c r="A218" s="270">
        <v>189</v>
      </c>
      <c r="B218" s="248" t="s">
        <v>494</v>
      </c>
      <c r="C218" s="248" t="s">
        <v>495</v>
      </c>
      <c r="D218" s="275"/>
      <c r="E218" s="250" t="s">
        <v>723</v>
      </c>
      <c r="F218" s="352"/>
    </row>
    <row r="219" spans="1:6" ht="61.5" customHeight="1" x14ac:dyDescent="0.35">
      <c r="A219" s="258">
        <v>190</v>
      </c>
      <c r="B219" s="258" t="s">
        <v>57</v>
      </c>
      <c r="C219" s="258" t="s">
        <v>497</v>
      </c>
      <c r="D219" s="2"/>
      <c r="E219" s="250" t="s">
        <v>723</v>
      </c>
      <c r="F219" s="250"/>
    </row>
    <row r="220" spans="1:6" ht="114" customHeight="1" x14ac:dyDescent="0.35">
      <c r="A220" s="258">
        <v>191</v>
      </c>
      <c r="B220" s="258"/>
      <c r="C220" s="258" t="s">
        <v>496</v>
      </c>
      <c r="D220" s="2" t="s">
        <v>633</v>
      </c>
      <c r="E220" s="250"/>
      <c r="F220" s="250"/>
    </row>
    <row r="221" spans="1:6" s="269" customFormat="1" ht="60" customHeight="1" x14ac:dyDescent="0.35">
      <c r="A221" s="270">
        <v>192</v>
      </c>
      <c r="B221" s="248" t="s">
        <v>498</v>
      </c>
      <c r="C221" s="271" t="s">
        <v>499</v>
      </c>
      <c r="D221" s="275"/>
      <c r="E221" s="250" t="s">
        <v>723</v>
      </c>
      <c r="F221" s="352"/>
    </row>
    <row r="222" spans="1:6" s="269" customFormat="1" ht="63" customHeight="1" x14ac:dyDescent="0.35">
      <c r="A222" s="270">
        <v>193</v>
      </c>
      <c r="B222" s="248" t="s">
        <v>58</v>
      </c>
      <c r="C222" s="271" t="s">
        <v>495</v>
      </c>
      <c r="D222" s="275"/>
      <c r="E222" s="250" t="s">
        <v>723</v>
      </c>
      <c r="F222" s="352"/>
    </row>
    <row r="223" spans="1:6" ht="66.75" customHeight="1" x14ac:dyDescent="0.35">
      <c r="A223" s="2">
        <v>194</v>
      </c>
      <c r="B223" s="2" t="s">
        <v>59</v>
      </c>
      <c r="C223" s="2" t="s">
        <v>495</v>
      </c>
      <c r="E223" s="250"/>
      <c r="F223" s="250"/>
    </row>
    <row r="224" spans="1:6" ht="243" customHeight="1" x14ac:dyDescent="0.35">
      <c r="A224" s="2">
        <v>195</v>
      </c>
      <c r="B224" s="2"/>
      <c r="C224" s="2" t="s">
        <v>79</v>
      </c>
      <c r="D224" s="2" t="s">
        <v>672</v>
      </c>
      <c r="E224" s="250" t="s">
        <v>563</v>
      </c>
      <c r="F224" s="250"/>
    </row>
    <row r="225" spans="1:6" ht="325.5" customHeight="1" x14ac:dyDescent="0.35">
      <c r="A225" s="2">
        <v>196</v>
      </c>
      <c r="B225" s="248" t="s">
        <v>500</v>
      </c>
      <c r="C225" s="2" t="s">
        <v>501</v>
      </c>
      <c r="D225" s="215" t="s">
        <v>718</v>
      </c>
      <c r="E225" s="250" t="s">
        <v>563</v>
      </c>
      <c r="F225" s="250"/>
    </row>
    <row r="226" spans="1:6" ht="120" customHeight="1" x14ac:dyDescent="0.35">
      <c r="A226" s="2">
        <v>197</v>
      </c>
      <c r="B226" s="2" t="s">
        <v>60</v>
      </c>
      <c r="C226" s="2" t="s">
        <v>518</v>
      </c>
      <c r="D226" s="2" t="s">
        <v>673</v>
      </c>
      <c r="E226" s="250" t="s">
        <v>563</v>
      </c>
      <c r="F226" s="2"/>
    </row>
    <row r="227" spans="1:6" ht="314.25" customHeight="1" x14ac:dyDescent="0.35">
      <c r="A227" s="256">
        <v>198</v>
      </c>
      <c r="B227" s="256"/>
      <c r="C227" s="256" t="s">
        <v>519</v>
      </c>
      <c r="D227" s="256" t="s">
        <v>674</v>
      </c>
      <c r="E227" s="250" t="s">
        <v>563</v>
      </c>
      <c r="F227" s="2"/>
    </row>
    <row r="228" spans="1:6" ht="90" customHeight="1" x14ac:dyDescent="0.35">
      <c r="A228" s="256">
        <v>199</v>
      </c>
      <c r="B228" s="256"/>
      <c r="C228" s="256" t="s">
        <v>517</v>
      </c>
      <c r="D228" s="256" t="s">
        <v>675</v>
      </c>
      <c r="E228" s="250" t="s">
        <v>572</v>
      </c>
      <c r="F228" s="2"/>
    </row>
    <row r="229" spans="1:6" ht="87.75" customHeight="1" x14ac:dyDescent="0.35">
      <c r="A229" s="256">
        <v>200</v>
      </c>
      <c r="B229" s="256"/>
      <c r="C229" s="256" t="s">
        <v>516</v>
      </c>
      <c r="D229" s="256" t="s">
        <v>562</v>
      </c>
      <c r="E229" s="250" t="s">
        <v>564</v>
      </c>
      <c r="F229" s="2" t="s">
        <v>565</v>
      </c>
    </row>
    <row r="230" spans="1:6" ht="72" customHeight="1" x14ac:dyDescent="0.35">
      <c r="A230" s="256">
        <v>201</v>
      </c>
      <c r="B230" s="256" t="s">
        <v>61</v>
      </c>
      <c r="C230" s="247" t="s">
        <v>367</v>
      </c>
      <c r="D230" s="247" t="s">
        <v>681</v>
      </c>
      <c r="E230" s="250" t="s">
        <v>564</v>
      </c>
      <c r="F230" s="2" t="s">
        <v>565</v>
      </c>
    </row>
    <row r="231" spans="1:6" ht="84.75" customHeight="1" x14ac:dyDescent="0.35">
      <c r="A231" s="215">
        <v>202</v>
      </c>
      <c r="B231" s="215"/>
      <c r="C231" s="215" t="s">
        <v>368</v>
      </c>
      <c r="D231" s="215"/>
      <c r="E231" s="250" t="s">
        <v>564</v>
      </c>
      <c r="F231" s="2" t="s">
        <v>565</v>
      </c>
    </row>
    <row r="232" spans="1:6" ht="107.25" customHeight="1" x14ac:dyDescent="0.35">
      <c r="A232" s="261">
        <v>203</v>
      </c>
      <c r="B232" s="261"/>
      <c r="C232" s="261" t="s">
        <v>366</v>
      </c>
      <c r="D232" s="215" t="s">
        <v>680</v>
      </c>
      <c r="E232" s="250" t="s">
        <v>563</v>
      </c>
      <c r="F232" s="2"/>
    </row>
    <row r="233" spans="1:6" ht="171.75" customHeight="1" x14ac:dyDescent="0.35">
      <c r="A233" s="261">
        <v>204</v>
      </c>
      <c r="B233" s="253"/>
      <c r="C233" s="261" t="s">
        <v>365</v>
      </c>
      <c r="D233" s="255" t="s">
        <v>679</v>
      </c>
      <c r="E233" s="250" t="s">
        <v>563</v>
      </c>
      <c r="F233" s="2"/>
    </row>
    <row r="234" spans="1:6" ht="408.75" customHeight="1" x14ac:dyDescent="0.35">
      <c r="A234" s="262"/>
      <c r="B234" s="252"/>
      <c r="C234" s="262"/>
      <c r="D234" s="293" t="s">
        <v>620</v>
      </c>
      <c r="E234" s="250"/>
      <c r="F234" s="2"/>
    </row>
    <row r="235" spans="1:6" ht="369.75" customHeight="1" x14ac:dyDescent="0.35">
      <c r="A235" s="263"/>
      <c r="B235" s="254"/>
      <c r="C235" s="263"/>
      <c r="D235" s="294"/>
      <c r="E235" s="250"/>
      <c r="F235" s="2"/>
    </row>
    <row r="236" spans="1:6" ht="129.75" customHeight="1" x14ac:dyDescent="0.35">
      <c r="A236" s="263">
        <v>205</v>
      </c>
      <c r="B236" s="254"/>
      <c r="C236" s="263" t="s">
        <v>676</v>
      </c>
      <c r="D236" s="266" t="s">
        <v>677</v>
      </c>
      <c r="E236" s="250" t="s">
        <v>572</v>
      </c>
      <c r="F236" s="2"/>
    </row>
    <row r="237" spans="1:6" ht="81.75" customHeight="1" x14ac:dyDescent="0.35">
      <c r="A237" s="263">
        <v>206</v>
      </c>
      <c r="B237" s="263"/>
      <c r="C237" s="263" t="s">
        <v>364</v>
      </c>
      <c r="D237" s="215"/>
      <c r="E237" s="250" t="s">
        <v>564</v>
      </c>
      <c r="F237" s="2" t="s">
        <v>565</v>
      </c>
    </row>
    <row r="238" spans="1:6" ht="129.75" customHeight="1" x14ac:dyDescent="0.35">
      <c r="A238" s="2">
        <v>207</v>
      </c>
      <c r="B238" s="2"/>
      <c r="C238" s="215" t="s">
        <v>363</v>
      </c>
      <c r="D238" s="258" t="s">
        <v>678</v>
      </c>
      <c r="E238" s="250" t="s">
        <v>564</v>
      </c>
      <c r="F238" s="250" t="s">
        <v>565</v>
      </c>
    </row>
    <row r="239" spans="1:6" ht="219.75" customHeight="1" x14ac:dyDescent="0.35">
      <c r="A239" s="2">
        <v>208</v>
      </c>
      <c r="B239" s="2"/>
      <c r="C239" s="215" t="s">
        <v>362</v>
      </c>
      <c r="D239" s="263" t="s">
        <v>687</v>
      </c>
      <c r="E239" s="250" t="s">
        <v>564</v>
      </c>
      <c r="F239" s="250"/>
    </row>
    <row r="240" spans="1:6" ht="184.5" customHeight="1" x14ac:dyDescent="0.35">
      <c r="A240" s="2">
        <v>209</v>
      </c>
      <c r="B240" s="2"/>
      <c r="C240" s="215" t="s">
        <v>361</v>
      </c>
      <c r="D240" s="263" t="s">
        <v>682</v>
      </c>
      <c r="E240" s="250" t="s">
        <v>564</v>
      </c>
      <c r="F240" s="250" t="s">
        <v>565</v>
      </c>
    </row>
    <row r="241" spans="1:6" ht="138.75" customHeight="1" x14ac:dyDescent="0.35">
      <c r="A241" s="2">
        <v>210</v>
      </c>
      <c r="B241" s="2"/>
      <c r="C241" s="215" t="s">
        <v>360</v>
      </c>
      <c r="D241" s="215" t="s">
        <v>683</v>
      </c>
      <c r="E241" s="250" t="s">
        <v>572</v>
      </c>
      <c r="F241" s="250"/>
    </row>
    <row r="242" spans="1:6" ht="283.5" customHeight="1" x14ac:dyDescent="0.35">
      <c r="A242" s="2">
        <v>211</v>
      </c>
      <c r="B242" s="2"/>
      <c r="C242" s="266" t="s">
        <v>359</v>
      </c>
      <c r="D242" s="215" t="s">
        <v>684</v>
      </c>
      <c r="E242" s="250" t="s">
        <v>572</v>
      </c>
      <c r="F242" s="2"/>
    </row>
    <row r="243" spans="1:6" ht="87.75" customHeight="1" x14ac:dyDescent="0.35">
      <c r="A243" s="2">
        <v>212</v>
      </c>
      <c r="B243" s="2"/>
      <c r="C243" s="266" t="s">
        <v>226</v>
      </c>
      <c r="D243" s="215" t="s">
        <v>685</v>
      </c>
      <c r="E243" s="250" t="s">
        <v>564</v>
      </c>
      <c r="F243" s="2" t="s">
        <v>565</v>
      </c>
    </row>
    <row r="244" spans="1:6" ht="120.75" customHeight="1" x14ac:dyDescent="0.35">
      <c r="A244" s="2">
        <v>213</v>
      </c>
      <c r="B244" s="2"/>
      <c r="C244" s="266" t="s">
        <v>225</v>
      </c>
      <c r="D244" s="215" t="s">
        <v>686</v>
      </c>
      <c r="E244" s="250" t="s">
        <v>563</v>
      </c>
      <c r="F244" s="250"/>
    </row>
    <row r="245" spans="1:6" ht="90" customHeight="1" x14ac:dyDescent="0.35">
      <c r="A245" s="2">
        <v>214</v>
      </c>
      <c r="B245" s="2" t="s">
        <v>62</v>
      </c>
      <c r="C245" s="2" t="s">
        <v>370</v>
      </c>
      <c r="D245" s="276" t="s">
        <v>688</v>
      </c>
      <c r="E245" s="346" t="s">
        <v>572</v>
      </c>
      <c r="F245" s="250"/>
    </row>
    <row r="246" spans="1:6" ht="69" customHeight="1" x14ac:dyDescent="0.35">
      <c r="A246" s="2">
        <v>215</v>
      </c>
      <c r="B246" s="2"/>
      <c r="C246" s="2" t="s">
        <v>371</v>
      </c>
      <c r="D246" s="277"/>
      <c r="E246" s="347"/>
      <c r="F246" s="250"/>
    </row>
    <row r="247" spans="1:6" ht="54" customHeight="1" x14ac:dyDescent="0.35">
      <c r="A247" s="2">
        <v>216</v>
      </c>
      <c r="B247" s="2"/>
      <c r="C247" s="2" t="s">
        <v>369</v>
      </c>
      <c r="D247" s="278"/>
      <c r="E247" s="348"/>
      <c r="F247" s="250"/>
    </row>
    <row r="248" spans="1:6" ht="336.75" customHeight="1" x14ac:dyDescent="0.35">
      <c r="A248" s="2">
        <v>217</v>
      </c>
      <c r="B248" s="2"/>
      <c r="C248" s="2" t="s">
        <v>331</v>
      </c>
      <c r="D248" s="267" t="s">
        <v>689</v>
      </c>
      <c r="E248" s="250" t="s">
        <v>564</v>
      </c>
      <c r="F248" s="250" t="s">
        <v>565</v>
      </c>
    </row>
    <row r="249" spans="1:6" ht="343.5" customHeight="1" x14ac:dyDescent="0.35">
      <c r="A249" s="257">
        <v>218</v>
      </c>
      <c r="B249" s="212"/>
      <c r="C249" s="212" t="s">
        <v>325</v>
      </c>
      <c r="D249" s="267" t="s">
        <v>690</v>
      </c>
      <c r="E249" s="250" t="s">
        <v>563</v>
      </c>
      <c r="F249" s="2"/>
    </row>
    <row r="250" spans="1:6" ht="347.25" customHeight="1" x14ac:dyDescent="0.35">
      <c r="A250" s="256">
        <v>219</v>
      </c>
      <c r="B250" s="256"/>
      <c r="C250" s="256" t="s">
        <v>241</v>
      </c>
      <c r="D250" s="267" t="s">
        <v>719</v>
      </c>
      <c r="E250" s="250" t="s">
        <v>563</v>
      </c>
      <c r="F250" s="2"/>
    </row>
    <row r="251" spans="1:6" ht="409.6" customHeight="1" x14ac:dyDescent="0.35">
      <c r="A251" s="256">
        <v>220</v>
      </c>
      <c r="B251" s="267"/>
      <c r="C251" s="267" t="s">
        <v>240</v>
      </c>
      <c r="D251" s="295" t="s">
        <v>691</v>
      </c>
      <c r="E251" s="250" t="s">
        <v>572</v>
      </c>
      <c r="F251" s="2"/>
    </row>
    <row r="252" spans="1:6" ht="273.75" customHeight="1" x14ac:dyDescent="0.35">
      <c r="A252" s="258">
        <v>221</v>
      </c>
      <c r="B252" s="268"/>
      <c r="C252" s="268"/>
      <c r="D252" s="296"/>
      <c r="E252" s="250"/>
      <c r="F252" s="2"/>
    </row>
    <row r="253" spans="1:6" ht="94.5" customHeight="1" x14ac:dyDescent="0.35">
      <c r="A253" s="2">
        <v>222</v>
      </c>
      <c r="B253" s="2"/>
      <c r="C253" s="268" t="s">
        <v>692</v>
      </c>
      <c r="D253" s="2"/>
      <c r="E253" s="250" t="s">
        <v>564</v>
      </c>
      <c r="F253" s="2" t="s">
        <v>565</v>
      </c>
    </row>
    <row r="254" spans="1:6" ht="97.5" customHeight="1" x14ac:dyDescent="0.35">
      <c r="A254" s="2">
        <v>223</v>
      </c>
      <c r="B254" s="2"/>
      <c r="C254" s="211" t="s">
        <v>239</v>
      </c>
      <c r="D254" s="2"/>
      <c r="E254" s="250" t="s">
        <v>564</v>
      </c>
      <c r="F254" s="2" t="s">
        <v>565</v>
      </c>
    </row>
    <row r="255" spans="1:6" s="269" customFormat="1" ht="79.5" customHeight="1" x14ac:dyDescent="0.35">
      <c r="A255" s="270">
        <v>224</v>
      </c>
      <c r="B255" s="248" t="s">
        <v>502</v>
      </c>
      <c r="C255" s="248" t="s">
        <v>503</v>
      </c>
      <c r="D255" s="275"/>
      <c r="E255" s="250" t="s">
        <v>723</v>
      </c>
      <c r="F255" s="275"/>
    </row>
    <row r="256" spans="1:6" ht="383.25" customHeight="1" x14ac:dyDescent="0.35">
      <c r="A256" s="258">
        <v>225</v>
      </c>
      <c r="B256" s="258" t="s">
        <v>63</v>
      </c>
      <c r="C256" s="2" t="s">
        <v>66</v>
      </c>
      <c r="D256" s="214" t="s">
        <v>693</v>
      </c>
      <c r="E256" s="250" t="s">
        <v>563</v>
      </c>
      <c r="F256" s="2"/>
    </row>
    <row r="257" spans="1:6" ht="93" customHeight="1" x14ac:dyDescent="0.35">
      <c r="A257" s="2">
        <v>226</v>
      </c>
      <c r="B257" s="2" t="s">
        <v>64</v>
      </c>
      <c r="C257" s="2" t="s">
        <v>75</v>
      </c>
      <c r="D257" s="2"/>
      <c r="E257" s="250" t="s">
        <v>564</v>
      </c>
      <c r="F257" s="250" t="s">
        <v>565</v>
      </c>
    </row>
    <row r="258" spans="1:6" ht="108" customHeight="1" x14ac:dyDescent="0.35">
      <c r="A258" s="256">
        <v>227</v>
      </c>
      <c r="B258" s="256" t="s">
        <v>65</v>
      </c>
      <c r="C258" s="247" t="s">
        <v>377</v>
      </c>
      <c r="D258" s="256" t="s">
        <v>694</v>
      </c>
      <c r="E258" s="351" t="s">
        <v>563</v>
      </c>
      <c r="F258" s="351"/>
    </row>
    <row r="259" spans="1:6" ht="123.75" customHeight="1" x14ac:dyDescent="0.35">
      <c r="A259" s="2">
        <v>228</v>
      </c>
      <c r="B259" s="2"/>
      <c r="C259" s="248" t="s">
        <v>378</v>
      </c>
      <c r="D259" s="248" t="s">
        <v>695</v>
      </c>
      <c r="E259" s="250" t="s">
        <v>572</v>
      </c>
      <c r="F259" s="211"/>
    </row>
    <row r="260" spans="1:6" ht="108.75" customHeight="1" x14ac:dyDescent="0.35">
      <c r="A260" s="258">
        <v>229</v>
      </c>
      <c r="B260" s="258"/>
      <c r="C260" s="245" t="s">
        <v>376</v>
      </c>
      <c r="D260" s="256" t="s">
        <v>696</v>
      </c>
      <c r="E260" s="346" t="s">
        <v>572</v>
      </c>
      <c r="F260" s="353"/>
    </row>
    <row r="261" spans="1:6" ht="84.75" customHeight="1" x14ac:dyDescent="0.35">
      <c r="A261" s="258">
        <v>230</v>
      </c>
      <c r="B261" s="258"/>
      <c r="C261" s="245" t="s">
        <v>375</v>
      </c>
      <c r="D261" s="258"/>
      <c r="E261" s="348"/>
      <c r="F261" s="353"/>
    </row>
    <row r="262" spans="1:6" ht="189.75" customHeight="1" x14ac:dyDescent="0.35">
      <c r="A262" s="258">
        <v>231</v>
      </c>
      <c r="B262" s="258"/>
      <c r="C262" s="245" t="s">
        <v>374</v>
      </c>
      <c r="D262" s="258" t="s">
        <v>697</v>
      </c>
      <c r="E262" s="350" t="s">
        <v>572</v>
      </c>
      <c r="F262" s="353"/>
    </row>
    <row r="263" spans="1:6" ht="96.75" customHeight="1" x14ac:dyDescent="0.35">
      <c r="A263" s="258">
        <v>232</v>
      </c>
      <c r="B263" s="258"/>
      <c r="C263" s="245" t="s">
        <v>373</v>
      </c>
      <c r="D263" s="258" t="s">
        <v>698</v>
      </c>
      <c r="E263" s="350" t="s">
        <v>572</v>
      </c>
      <c r="F263" s="353"/>
    </row>
    <row r="264" spans="1:6" ht="84.75" customHeight="1" x14ac:dyDescent="0.35">
      <c r="A264" s="258">
        <v>233</v>
      </c>
      <c r="B264" s="258"/>
      <c r="C264" s="245" t="s">
        <v>372</v>
      </c>
      <c r="D264" s="258"/>
      <c r="E264" s="350" t="s">
        <v>564</v>
      </c>
      <c r="F264" s="353" t="s">
        <v>565</v>
      </c>
    </row>
    <row r="265" spans="1:6" ht="135.75" customHeight="1" x14ac:dyDescent="0.35">
      <c r="A265" s="258">
        <v>234</v>
      </c>
      <c r="B265" s="258" t="s">
        <v>67</v>
      </c>
      <c r="C265" s="2" t="s">
        <v>379</v>
      </c>
      <c r="D265" s="258"/>
      <c r="E265" s="350" t="s">
        <v>563</v>
      </c>
      <c r="F265" s="350"/>
    </row>
    <row r="266" spans="1:6" ht="399.75" customHeight="1" x14ac:dyDescent="0.35">
      <c r="A266" s="258">
        <v>235</v>
      </c>
      <c r="B266" s="258"/>
      <c r="C266" s="2" t="s">
        <v>380</v>
      </c>
      <c r="D266" s="263" t="s">
        <v>699</v>
      </c>
      <c r="E266" s="350" t="s">
        <v>572</v>
      </c>
      <c r="F266" s="350"/>
    </row>
    <row r="267" spans="1:6" ht="181.5" x14ac:dyDescent="0.35">
      <c r="A267" s="2">
        <v>236</v>
      </c>
      <c r="B267" s="2" t="s">
        <v>68</v>
      </c>
      <c r="C267" s="2" t="s">
        <v>80</v>
      </c>
      <c r="D267" s="2"/>
      <c r="E267" s="250" t="s">
        <v>563</v>
      </c>
      <c r="F267" s="2"/>
    </row>
    <row r="268" spans="1:6" ht="303" customHeight="1" x14ac:dyDescent="0.35">
      <c r="A268" s="2">
        <v>237</v>
      </c>
      <c r="B268" s="2" t="s">
        <v>69</v>
      </c>
      <c r="C268" s="2" t="s">
        <v>504</v>
      </c>
      <c r="D268" s="2" t="s">
        <v>700</v>
      </c>
      <c r="E268" s="250" t="s">
        <v>563</v>
      </c>
      <c r="F268" s="2"/>
    </row>
    <row r="269" spans="1:6" ht="171" customHeight="1" x14ac:dyDescent="0.35">
      <c r="A269" s="256">
        <v>238</v>
      </c>
      <c r="B269" s="256"/>
      <c r="C269" s="256" t="s">
        <v>381</v>
      </c>
      <c r="D269" s="256" t="s">
        <v>701</v>
      </c>
      <c r="E269" s="250" t="s">
        <v>563</v>
      </c>
      <c r="F269" s="2"/>
    </row>
    <row r="270" spans="1:6" ht="409.5" customHeight="1" x14ac:dyDescent="0.35">
      <c r="A270" s="276">
        <v>239</v>
      </c>
      <c r="B270" s="276" t="s">
        <v>70</v>
      </c>
      <c r="C270" s="276" t="s">
        <v>505</v>
      </c>
      <c r="D270" s="276" t="s">
        <v>702</v>
      </c>
      <c r="E270" s="250" t="s">
        <v>572</v>
      </c>
      <c r="F270" s="2"/>
    </row>
    <row r="271" spans="1:6" ht="117.75" customHeight="1" x14ac:dyDescent="0.35">
      <c r="A271" s="277"/>
      <c r="B271" s="277"/>
      <c r="C271" s="278"/>
      <c r="D271" s="278"/>
      <c r="E271" s="250"/>
      <c r="F271" s="2"/>
    </row>
    <row r="272" spans="1:6" ht="388.5" customHeight="1" x14ac:dyDescent="0.35">
      <c r="A272" s="2">
        <v>240</v>
      </c>
      <c r="B272" s="211" t="s">
        <v>71</v>
      </c>
      <c r="C272" s="267" t="s">
        <v>506</v>
      </c>
      <c r="D272" s="2" t="s">
        <v>703</v>
      </c>
      <c r="E272" s="250" t="s">
        <v>563</v>
      </c>
      <c r="F272" s="2"/>
    </row>
    <row r="273" spans="1:6" ht="388.5" customHeight="1" x14ac:dyDescent="0.35">
      <c r="A273" s="257">
        <v>241</v>
      </c>
      <c r="B273" s="212"/>
      <c r="C273" s="267" t="s">
        <v>330</v>
      </c>
      <c r="D273" s="261" t="s">
        <v>704</v>
      </c>
      <c r="E273" s="250" t="s">
        <v>563</v>
      </c>
      <c r="F273" s="2"/>
    </row>
    <row r="274" spans="1:6" ht="270" customHeight="1" x14ac:dyDescent="0.35">
      <c r="A274" s="2">
        <v>242</v>
      </c>
      <c r="B274" s="211"/>
      <c r="C274" s="211" t="s">
        <v>329</v>
      </c>
      <c r="D274" s="256" t="s">
        <v>705</v>
      </c>
      <c r="E274" s="250" t="s">
        <v>563</v>
      </c>
      <c r="F274" s="2"/>
    </row>
    <row r="275" spans="1:6" ht="402.75" customHeight="1" x14ac:dyDescent="0.35">
      <c r="A275" s="257">
        <v>243</v>
      </c>
      <c r="B275" s="208" t="s">
        <v>72</v>
      </c>
      <c r="C275" s="2" t="s">
        <v>507</v>
      </c>
      <c r="D275" s="256" t="s">
        <v>706</v>
      </c>
      <c r="E275" s="250" t="s">
        <v>563</v>
      </c>
      <c r="F275" s="2"/>
    </row>
    <row r="276" spans="1:6" s="269" customFormat="1" ht="109.5" customHeight="1" x14ac:dyDescent="0.35">
      <c r="A276" s="270">
        <v>244</v>
      </c>
      <c r="B276" s="248" t="s">
        <v>508</v>
      </c>
      <c r="C276" s="248" t="s">
        <v>509</v>
      </c>
      <c r="D276" s="275"/>
      <c r="E276" s="250" t="s">
        <v>723</v>
      </c>
      <c r="F276" s="275"/>
    </row>
    <row r="277" spans="1:6" s="269" customFormat="1" ht="138" customHeight="1" x14ac:dyDescent="0.35">
      <c r="A277" s="270">
        <v>245</v>
      </c>
      <c r="B277" s="248" t="s">
        <v>510</v>
      </c>
      <c r="C277" s="248" t="s">
        <v>511</v>
      </c>
      <c r="D277" s="275"/>
      <c r="E277" s="250" t="s">
        <v>723</v>
      </c>
      <c r="F277" s="275"/>
    </row>
    <row r="278" spans="1:6" s="269" customFormat="1" ht="144" customHeight="1" x14ac:dyDescent="0.35">
      <c r="A278" s="270">
        <v>246</v>
      </c>
      <c r="B278" s="248" t="s">
        <v>512</v>
      </c>
      <c r="C278" s="248" t="s">
        <v>513</v>
      </c>
      <c r="D278" s="275"/>
      <c r="E278" s="250" t="s">
        <v>723</v>
      </c>
      <c r="F278" s="275"/>
    </row>
    <row r="279" spans="1:6" ht="108.75" customHeight="1" x14ac:dyDescent="0.35">
      <c r="A279" s="2">
        <v>247</v>
      </c>
      <c r="B279" s="2" t="s">
        <v>73</v>
      </c>
      <c r="C279" s="268" t="s">
        <v>385</v>
      </c>
      <c r="D279" s="2" t="s">
        <v>708</v>
      </c>
      <c r="E279" s="250" t="s">
        <v>563</v>
      </c>
      <c r="F279" s="2"/>
    </row>
    <row r="280" spans="1:6" ht="50.25" customHeight="1" x14ac:dyDescent="0.35">
      <c r="A280" s="2">
        <v>248</v>
      </c>
      <c r="B280" s="2"/>
      <c r="C280" s="268" t="s">
        <v>386</v>
      </c>
      <c r="D280" s="2" t="s">
        <v>707</v>
      </c>
      <c r="E280" s="250" t="s">
        <v>572</v>
      </c>
      <c r="F280" s="2"/>
    </row>
    <row r="281" spans="1:6" ht="81.75" customHeight="1" x14ac:dyDescent="0.35">
      <c r="A281" s="2">
        <v>249</v>
      </c>
      <c r="B281" s="2"/>
      <c r="C281" s="268" t="s">
        <v>384</v>
      </c>
      <c r="D281" s="2"/>
      <c r="E281" s="250" t="s">
        <v>564</v>
      </c>
      <c r="F281" s="2" t="s">
        <v>565</v>
      </c>
    </row>
    <row r="282" spans="1:6" ht="80.25" customHeight="1" x14ac:dyDescent="0.35">
      <c r="A282" s="2">
        <v>250</v>
      </c>
      <c r="B282" s="2"/>
      <c r="C282" s="268" t="s">
        <v>383</v>
      </c>
      <c r="D282" s="2"/>
      <c r="E282" s="250" t="s">
        <v>564</v>
      </c>
      <c r="F282" s="2" t="s">
        <v>565</v>
      </c>
    </row>
    <row r="283" spans="1:6" ht="84.75" customHeight="1" x14ac:dyDescent="0.35">
      <c r="A283" s="2">
        <v>251</v>
      </c>
      <c r="B283" s="2"/>
      <c r="C283" s="268" t="s">
        <v>382</v>
      </c>
      <c r="D283" s="2"/>
      <c r="E283" s="250" t="s">
        <v>564</v>
      </c>
      <c r="F283" s="2" t="s">
        <v>565</v>
      </c>
    </row>
    <row r="284" spans="1:6" ht="132" customHeight="1" x14ac:dyDescent="0.35">
      <c r="A284" s="2">
        <v>252</v>
      </c>
      <c r="B284" s="2"/>
      <c r="C284" s="268" t="s">
        <v>279</v>
      </c>
      <c r="D284" s="2" t="s">
        <v>667</v>
      </c>
      <c r="E284" s="250" t="s">
        <v>572</v>
      </c>
      <c r="F284" s="2"/>
    </row>
    <row r="285" spans="1:6" ht="58.5" customHeight="1" x14ac:dyDescent="0.35">
      <c r="A285" s="2">
        <v>253</v>
      </c>
      <c r="B285" s="2"/>
      <c r="C285" s="268" t="s">
        <v>278</v>
      </c>
      <c r="D285" s="2" t="s">
        <v>560</v>
      </c>
      <c r="E285" s="250" t="s">
        <v>564</v>
      </c>
      <c r="F285" s="2"/>
    </row>
    <row r="286" spans="1:6" ht="233.25" customHeight="1" x14ac:dyDescent="0.35">
      <c r="A286" s="258">
        <v>254</v>
      </c>
      <c r="B286" s="268"/>
      <c r="C286" s="211" t="s">
        <v>227</v>
      </c>
      <c r="D286" s="2" t="s">
        <v>720</v>
      </c>
      <c r="E286" s="250" t="s">
        <v>564</v>
      </c>
      <c r="F286" s="2"/>
    </row>
    <row r="287" spans="1:6" ht="62.25" customHeight="1" x14ac:dyDescent="0.35">
      <c r="A287" s="258">
        <v>255</v>
      </c>
      <c r="B287" s="212"/>
      <c r="C287" s="211" t="s">
        <v>514</v>
      </c>
      <c r="D287" s="2"/>
      <c r="E287" s="250" t="s">
        <v>723</v>
      </c>
      <c r="F287" s="2"/>
    </row>
    <row r="288" spans="1:6" ht="88.5" customHeight="1" x14ac:dyDescent="0.35">
      <c r="A288" s="246">
        <v>256</v>
      </c>
      <c r="B288" s="276" t="s">
        <v>74</v>
      </c>
      <c r="C288" s="211" t="s">
        <v>388</v>
      </c>
      <c r="D288" s="2"/>
      <c r="E288" s="346" t="s">
        <v>563</v>
      </c>
      <c r="F288" s="2"/>
    </row>
    <row r="289" spans="1:6" ht="75" customHeight="1" x14ac:dyDescent="0.35">
      <c r="A289" s="246">
        <v>257</v>
      </c>
      <c r="B289" s="277"/>
      <c r="C289" s="211" t="s">
        <v>389</v>
      </c>
      <c r="D289" s="2"/>
      <c r="E289" s="347"/>
      <c r="F289" s="2"/>
    </row>
    <row r="290" spans="1:6" ht="139.5" customHeight="1" x14ac:dyDescent="0.35">
      <c r="A290" s="246">
        <v>258</v>
      </c>
      <c r="B290" s="277"/>
      <c r="C290" s="211" t="s">
        <v>387</v>
      </c>
      <c r="D290" s="2" t="s">
        <v>709</v>
      </c>
      <c r="E290" s="348"/>
      <c r="F290" s="2"/>
    </row>
    <row r="291" spans="1:6" ht="54" customHeight="1" x14ac:dyDescent="0.35">
      <c r="A291" s="246">
        <v>259</v>
      </c>
      <c r="B291" s="278"/>
      <c r="C291" s="211" t="s">
        <v>515</v>
      </c>
      <c r="D291" s="2"/>
      <c r="E291" s="250" t="s">
        <v>723</v>
      </c>
      <c r="F291" s="2"/>
    </row>
    <row r="292" spans="1:6" ht="201.75" customHeight="1" x14ac:dyDescent="0.35">
      <c r="A292" s="257">
        <v>260</v>
      </c>
      <c r="B292" s="257" t="s">
        <v>77</v>
      </c>
      <c r="C292" s="249" t="s">
        <v>223</v>
      </c>
      <c r="D292" s="207" t="s">
        <v>333</v>
      </c>
      <c r="E292" s="250" t="s">
        <v>564</v>
      </c>
      <c r="F292" s="2"/>
    </row>
    <row r="293" spans="1:6" ht="409.5" customHeight="1" x14ac:dyDescent="0.35">
      <c r="A293" s="256">
        <v>261</v>
      </c>
      <c r="B293" s="267"/>
      <c r="C293" s="267" t="s">
        <v>224</v>
      </c>
      <c r="D293" s="284" t="s">
        <v>334</v>
      </c>
      <c r="E293" s="250" t="s">
        <v>563</v>
      </c>
      <c r="F293" s="2"/>
    </row>
    <row r="294" spans="1:6" ht="257.25" customHeight="1" x14ac:dyDescent="0.35">
      <c r="A294" s="258"/>
      <c r="B294" s="268"/>
      <c r="C294" s="268"/>
      <c r="D294" s="285"/>
      <c r="E294" s="250"/>
      <c r="F294" s="2"/>
    </row>
    <row r="295" spans="1:6" ht="317.25" customHeight="1" x14ac:dyDescent="0.35">
      <c r="A295" s="258">
        <v>262</v>
      </c>
      <c r="B295" s="258"/>
      <c r="C295" s="258" t="s">
        <v>222</v>
      </c>
      <c r="D295" s="2" t="s">
        <v>710</v>
      </c>
      <c r="E295" s="250" t="s">
        <v>563</v>
      </c>
      <c r="F295" s="2"/>
    </row>
    <row r="296" spans="1:6" ht="82.5" customHeight="1" x14ac:dyDescent="0.35">
      <c r="A296" s="256">
        <v>263</v>
      </c>
      <c r="B296" s="256" t="s">
        <v>76</v>
      </c>
      <c r="C296" s="256" t="s">
        <v>390</v>
      </c>
      <c r="D296" s="2" t="s">
        <v>715</v>
      </c>
      <c r="E296" s="250" t="s">
        <v>563</v>
      </c>
      <c r="F296" s="2"/>
    </row>
    <row r="297" spans="1:6" ht="48" customHeight="1" x14ac:dyDescent="0.35">
      <c r="A297" s="256">
        <v>264</v>
      </c>
      <c r="B297" s="267"/>
      <c r="C297" s="267" t="s">
        <v>391</v>
      </c>
      <c r="D297" s="267"/>
      <c r="E297" s="349" t="s">
        <v>564</v>
      </c>
      <c r="F297" s="276" t="s">
        <v>565</v>
      </c>
    </row>
    <row r="298" spans="1:6" ht="127.5" customHeight="1" x14ac:dyDescent="0.35">
      <c r="A298" s="256">
        <v>265</v>
      </c>
      <c r="B298" s="267"/>
      <c r="C298" s="267" t="s">
        <v>561</v>
      </c>
      <c r="D298" s="267" t="s">
        <v>711</v>
      </c>
      <c r="E298" s="349" t="s">
        <v>564</v>
      </c>
      <c r="F298" s="278"/>
    </row>
    <row r="299" spans="1:6" ht="304.5" customHeight="1" x14ac:dyDescent="0.35">
      <c r="A299" s="2">
        <v>266</v>
      </c>
      <c r="B299" s="2" t="s">
        <v>81</v>
      </c>
      <c r="C299" s="2" t="s">
        <v>393</v>
      </c>
      <c r="D299" s="248" t="s">
        <v>712</v>
      </c>
      <c r="E299" s="349" t="s">
        <v>563</v>
      </c>
      <c r="F299" s="2"/>
    </row>
    <row r="300" spans="1:6" ht="164.25" customHeight="1" x14ac:dyDescent="0.35">
      <c r="A300" s="2">
        <v>267</v>
      </c>
      <c r="B300" s="2"/>
      <c r="C300" s="2" t="s">
        <v>394</v>
      </c>
      <c r="D300" s="248" t="s">
        <v>713</v>
      </c>
      <c r="E300" s="250" t="s">
        <v>563</v>
      </c>
      <c r="F300" s="211"/>
    </row>
    <row r="301" spans="1:6" ht="69.75" customHeight="1" x14ac:dyDescent="0.35">
      <c r="A301" s="2">
        <v>268</v>
      </c>
      <c r="B301" s="2"/>
      <c r="C301" s="2" t="s">
        <v>392</v>
      </c>
      <c r="D301" s="2" t="s">
        <v>714</v>
      </c>
      <c r="E301" s="250" t="s">
        <v>563</v>
      </c>
      <c r="F301" s="2"/>
    </row>
    <row r="302" spans="1:6" x14ac:dyDescent="0.35">
      <c r="A302" s="208"/>
      <c r="B302" s="208"/>
      <c r="C302" s="208"/>
      <c r="D302" s="208"/>
      <c r="E302" s="357"/>
      <c r="F302" s="208"/>
    </row>
    <row r="303" spans="1:6" x14ac:dyDescent="0.35">
      <c r="A303" s="208"/>
      <c r="B303" s="208"/>
      <c r="C303" s="208"/>
      <c r="D303" s="208"/>
      <c r="E303" s="357"/>
      <c r="F303" s="208"/>
    </row>
    <row r="304" spans="1:6" x14ac:dyDescent="0.35">
      <c r="A304" s="208"/>
      <c r="B304" s="208"/>
      <c r="C304" s="208"/>
      <c r="D304" s="208"/>
      <c r="E304" s="357"/>
      <c r="F304" s="208"/>
    </row>
    <row r="305" spans="1:6" x14ac:dyDescent="0.35">
      <c r="A305" s="208"/>
      <c r="B305" s="208"/>
      <c r="C305" s="208"/>
      <c r="D305" s="208"/>
      <c r="E305" s="357"/>
      <c r="F305" s="208"/>
    </row>
    <row r="306" spans="1:6" x14ac:dyDescent="0.35">
      <c r="A306" s="208"/>
      <c r="B306" s="208"/>
      <c r="C306" s="208"/>
      <c r="D306" s="208"/>
      <c r="E306" s="357"/>
      <c r="F306" s="208"/>
    </row>
    <row r="307" spans="1:6" x14ac:dyDescent="0.35">
      <c r="A307" s="208"/>
      <c r="B307" s="208"/>
      <c r="C307" s="208"/>
      <c r="D307" s="208"/>
      <c r="E307" s="357"/>
      <c r="F307" s="208"/>
    </row>
    <row r="308" spans="1:6" x14ac:dyDescent="0.35">
      <c r="A308" s="208"/>
      <c r="B308" s="208"/>
      <c r="C308" s="208"/>
      <c r="D308" s="208"/>
      <c r="E308" s="357"/>
      <c r="F308" s="208"/>
    </row>
    <row r="309" spans="1:6" x14ac:dyDescent="0.35">
      <c r="A309" s="208"/>
      <c r="B309" s="208"/>
      <c r="C309" s="208"/>
      <c r="D309" s="208"/>
      <c r="E309" s="357"/>
      <c r="F309" s="208"/>
    </row>
    <row r="310" spans="1:6" x14ac:dyDescent="0.35">
      <c r="A310" s="208"/>
      <c r="B310" s="208"/>
      <c r="C310" s="208"/>
      <c r="D310" s="208"/>
      <c r="E310" s="357"/>
      <c r="F310" s="208"/>
    </row>
    <row r="311" spans="1:6" x14ac:dyDescent="0.35">
      <c r="A311" s="208"/>
      <c r="B311" s="208"/>
      <c r="C311" s="208"/>
      <c r="D311" s="208"/>
      <c r="E311" s="357"/>
      <c r="F311" s="208"/>
    </row>
    <row r="312" spans="1:6" x14ac:dyDescent="0.35">
      <c r="A312" s="208"/>
      <c r="B312" s="208"/>
      <c r="C312" s="208"/>
      <c r="D312" s="208"/>
      <c r="E312" s="357"/>
      <c r="F312" s="208"/>
    </row>
    <row r="313" spans="1:6" x14ac:dyDescent="0.35">
      <c r="A313" s="208"/>
      <c r="B313" s="208"/>
      <c r="C313" s="208"/>
      <c r="D313" s="208"/>
      <c r="E313" s="357"/>
      <c r="F313" s="208"/>
    </row>
    <row r="314" spans="1:6" x14ac:dyDescent="0.35">
      <c r="A314" s="208"/>
      <c r="B314" s="208"/>
      <c r="C314" s="208"/>
      <c r="D314" s="208"/>
      <c r="E314" s="357"/>
      <c r="F314" s="208"/>
    </row>
    <row r="315" spans="1:6" x14ac:dyDescent="0.35">
      <c r="A315" s="208"/>
      <c r="B315" s="208"/>
      <c r="C315" s="208"/>
      <c r="D315" s="208"/>
      <c r="E315" s="357"/>
      <c r="F315" s="208"/>
    </row>
    <row r="316" spans="1:6" x14ac:dyDescent="0.35">
      <c r="A316" s="208"/>
      <c r="B316" s="208"/>
      <c r="C316" s="208"/>
      <c r="D316" s="208"/>
      <c r="E316" s="357"/>
      <c r="F316" s="208"/>
    </row>
    <row r="317" spans="1:6" x14ac:dyDescent="0.35">
      <c r="A317" s="208"/>
      <c r="B317" s="208"/>
      <c r="C317" s="208"/>
      <c r="D317" s="208"/>
      <c r="E317" s="357"/>
      <c r="F317" s="208"/>
    </row>
    <row r="318" spans="1:6" x14ac:dyDescent="0.35">
      <c r="A318" s="208"/>
      <c r="B318" s="208"/>
      <c r="C318" s="208"/>
      <c r="D318" s="208"/>
      <c r="E318" s="357"/>
      <c r="F318" s="208"/>
    </row>
    <row r="319" spans="1:6" x14ac:dyDescent="0.35">
      <c r="A319" s="208"/>
      <c r="B319" s="208"/>
      <c r="C319" s="208"/>
      <c r="D319" s="208"/>
      <c r="E319" s="357"/>
      <c r="F319" s="208"/>
    </row>
    <row r="320" spans="1:6" x14ac:dyDescent="0.35">
      <c r="A320" s="208"/>
      <c r="B320" s="208"/>
      <c r="C320" s="208"/>
      <c r="D320" s="208"/>
      <c r="E320" s="357"/>
      <c r="F320" s="208"/>
    </row>
    <row r="321" spans="1:6" x14ac:dyDescent="0.35">
      <c r="A321" s="208"/>
      <c r="B321" s="208"/>
      <c r="C321" s="208"/>
      <c r="D321" s="208"/>
      <c r="E321" s="357"/>
      <c r="F321" s="208"/>
    </row>
    <row r="322" spans="1:6" x14ac:dyDescent="0.35">
      <c r="A322" s="208"/>
      <c r="B322" s="208"/>
      <c r="C322" s="208"/>
      <c r="D322" s="208"/>
      <c r="E322" s="357"/>
      <c r="F322" s="208"/>
    </row>
    <row r="323" spans="1:6" x14ac:dyDescent="0.35">
      <c r="A323" s="208"/>
      <c r="B323" s="208"/>
      <c r="C323" s="208"/>
      <c r="D323" s="208"/>
      <c r="E323" s="357"/>
      <c r="F323" s="208"/>
    </row>
    <row r="324" spans="1:6" x14ac:dyDescent="0.35">
      <c r="A324" s="208"/>
      <c r="B324" s="208"/>
      <c r="C324" s="208"/>
      <c r="D324" s="208"/>
      <c r="E324" s="357"/>
      <c r="F324" s="208"/>
    </row>
    <row r="325" spans="1:6" x14ac:dyDescent="0.35">
      <c r="A325" s="208"/>
      <c r="B325" s="208"/>
      <c r="C325" s="208"/>
      <c r="D325" s="208"/>
      <c r="E325" s="357"/>
      <c r="F325" s="208"/>
    </row>
    <row r="326" spans="1:6" x14ac:dyDescent="0.35">
      <c r="A326" s="208"/>
      <c r="B326" s="208"/>
      <c r="C326" s="208"/>
      <c r="D326" s="208"/>
      <c r="E326" s="357"/>
      <c r="F326" s="208"/>
    </row>
    <row r="327" spans="1:6" x14ac:dyDescent="0.35">
      <c r="A327" s="208"/>
      <c r="B327" s="208"/>
      <c r="C327" s="208"/>
      <c r="D327" s="208"/>
      <c r="E327" s="357"/>
      <c r="F327" s="208"/>
    </row>
  </sheetData>
  <mergeCells count="45">
    <mergeCell ref="B25:B26"/>
    <mergeCell ref="B27:B30"/>
    <mergeCell ref="A270:A271"/>
    <mergeCell ref="D251:D252"/>
    <mergeCell ref="D270:D271"/>
    <mergeCell ref="E245:E247"/>
    <mergeCell ref="E260:E261"/>
    <mergeCell ref="D97:D98"/>
    <mergeCell ref="E187:E190"/>
    <mergeCell ref="D234:D235"/>
    <mergeCell ref="C270:C271"/>
    <mergeCell ref="B270:B271"/>
    <mergeCell ref="E106:E108"/>
    <mergeCell ref="A1:F1"/>
    <mergeCell ref="D63:D64"/>
    <mergeCell ref="D116:D117"/>
    <mergeCell ref="D164:D165"/>
    <mergeCell ref="E134:E135"/>
    <mergeCell ref="D32:D34"/>
    <mergeCell ref="D134:D135"/>
    <mergeCell ref="D145:D149"/>
    <mergeCell ref="D42:D43"/>
    <mergeCell ref="D160:D162"/>
    <mergeCell ref="D80:D81"/>
    <mergeCell ref="D143:D144"/>
    <mergeCell ref="D59:D60"/>
    <mergeCell ref="D44:D45"/>
    <mergeCell ref="D66:D68"/>
    <mergeCell ref="D94:D95"/>
    <mergeCell ref="B288:B291"/>
    <mergeCell ref="E288:E290"/>
    <mergeCell ref="F297:F298"/>
    <mergeCell ref="D6:D7"/>
    <mergeCell ref="E28:E30"/>
    <mergeCell ref="E145:E149"/>
    <mergeCell ref="D28:D30"/>
    <mergeCell ref="D293:D294"/>
    <mergeCell ref="D187:D190"/>
    <mergeCell ref="D193:D195"/>
    <mergeCell ref="D214:D215"/>
    <mergeCell ref="D207:D208"/>
    <mergeCell ref="D245:D247"/>
    <mergeCell ref="D201:D202"/>
    <mergeCell ref="D173:D178"/>
    <mergeCell ref="D132:D133"/>
  </mergeCells>
  <pageMargins left="0.39370078740157483" right="0.39370078740157483" top="0.39370078740157483" bottom="0.39370078740157483" header="0" footer="0"/>
  <pageSetup paperSize="9" scale="57" fitToHeight="19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Z99"/>
  <sheetViews>
    <sheetView showWhiteSpace="0" view="pageBreakPreview" topLeftCell="B1" zoomScale="60" zoomScaleNormal="85" workbookViewId="0">
      <selection activeCell="AI28" sqref="AI28"/>
    </sheetView>
  </sheetViews>
  <sheetFormatPr defaultColWidth="9.1796875" defaultRowHeight="18" x14ac:dyDescent="0.4"/>
  <cols>
    <col min="1" max="1" width="35.54296875" style="6" hidden="1" customWidth="1"/>
    <col min="2" max="2" width="43.54296875" style="8" customWidth="1"/>
    <col min="3" max="3" width="15.81640625" style="6" hidden="1" customWidth="1"/>
    <col min="4" max="4" width="16.81640625" style="6" hidden="1" customWidth="1"/>
    <col min="5" max="5" width="14.81640625" style="6" hidden="1" customWidth="1"/>
    <col min="6" max="6" width="8" style="6" hidden="1" customWidth="1"/>
    <col min="7" max="7" width="8.54296875" style="6" hidden="1" customWidth="1"/>
    <col min="8" max="8" width="17.1796875" style="6" hidden="1" customWidth="1"/>
    <col min="9" max="9" width="16.54296875" style="6" hidden="1" customWidth="1"/>
    <col min="10" max="10" width="13.453125" style="6" hidden="1" customWidth="1"/>
    <col min="11" max="11" width="7.1796875" style="6" hidden="1" customWidth="1"/>
    <col min="12" max="12" width="8.54296875" style="5" hidden="1" customWidth="1"/>
    <col min="13" max="13" width="9.1796875" style="6" hidden="1" customWidth="1"/>
    <col min="14" max="14" width="9" style="5" hidden="1" customWidth="1"/>
    <col min="15" max="15" width="17.26953125" style="6" hidden="1" customWidth="1"/>
    <col min="16" max="16" width="23.7265625" style="6" hidden="1" customWidth="1"/>
    <col min="17" max="17" width="19.26953125" style="8" hidden="1" customWidth="1"/>
    <col min="18" max="18" width="8.81640625" style="8" hidden="1" customWidth="1"/>
    <col min="19" max="19" width="17.26953125" style="6" hidden="1" customWidth="1"/>
    <col min="20" max="20" width="11" style="8" hidden="1" customWidth="1"/>
    <col min="21" max="21" width="16.54296875" style="7" hidden="1" customWidth="1"/>
    <col min="22" max="22" width="7" style="6" hidden="1" customWidth="1"/>
    <col min="23" max="23" width="8.7265625" style="6" hidden="1" customWidth="1"/>
    <col min="24" max="24" width="10.453125" style="6" hidden="1" customWidth="1"/>
    <col min="25" max="25" width="8.54296875" style="6" hidden="1" customWidth="1"/>
    <col min="26" max="26" width="16.453125" style="6" customWidth="1"/>
    <col min="27" max="27" width="18.81640625" style="5" customWidth="1"/>
    <col min="28" max="28" width="17.81640625" style="5" customWidth="1"/>
    <col min="29" max="29" width="11.81640625" style="5" customWidth="1"/>
    <col min="30" max="30" width="18.81640625" style="5" customWidth="1"/>
    <col min="31" max="32" width="17.81640625" style="5" customWidth="1"/>
    <col min="33" max="16384" width="9.1796875" style="4"/>
  </cols>
  <sheetData>
    <row r="1" spans="1:208" ht="81.75" customHeight="1" x14ac:dyDescent="0.4">
      <c r="A1" s="297" t="s">
        <v>221</v>
      </c>
      <c r="B1" s="297"/>
      <c r="C1" s="297"/>
      <c r="D1" s="297"/>
      <c r="E1" s="297"/>
      <c r="F1" s="297"/>
      <c r="G1" s="297"/>
      <c r="H1" s="297"/>
      <c r="I1" s="297"/>
      <c r="J1" s="297"/>
      <c r="K1" s="297"/>
      <c r="L1" s="297"/>
      <c r="M1" s="297"/>
      <c r="N1" s="297"/>
      <c r="O1" s="297"/>
      <c r="P1" s="297"/>
      <c r="Q1" s="297"/>
      <c r="R1" s="297"/>
      <c r="S1" s="297"/>
      <c r="T1" s="297"/>
      <c r="U1" s="297"/>
      <c r="V1" s="297"/>
      <c r="W1" s="297"/>
      <c r="X1" s="297"/>
      <c r="Y1" s="297"/>
      <c r="Z1" s="297"/>
      <c r="AA1" s="297"/>
      <c r="AB1" s="297"/>
      <c r="AC1" s="297"/>
      <c r="AD1" s="297"/>
      <c r="AE1" s="297"/>
      <c r="AF1" s="4" t="s">
        <v>220</v>
      </c>
    </row>
    <row r="2" spans="1:208" s="201" customFormat="1" ht="20.25" customHeight="1" x14ac:dyDescent="0.4">
      <c r="A2" s="206"/>
      <c r="B2" s="313" t="s">
        <v>82</v>
      </c>
      <c r="C2" s="323" t="s">
        <v>83</v>
      </c>
      <c r="D2" s="323"/>
      <c r="E2" s="323"/>
      <c r="F2" s="323"/>
      <c r="G2" s="319" t="s">
        <v>84</v>
      </c>
      <c r="H2" s="320"/>
      <c r="I2" s="320"/>
      <c r="J2" s="320"/>
      <c r="K2" s="320"/>
      <c r="L2" s="321"/>
      <c r="M2" s="205"/>
      <c r="N2" s="319" t="s">
        <v>85</v>
      </c>
      <c r="O2" s="320"/>
      <c r="P2" s="320"/>
      <c r="Q2" s="320"/>
      <c r="R2" s="320"/>
      <c r="S2" s="320"/>
      <c r="T2" s="320"/>
      <c r="U2" s="320"/>
      <c r="V2" s="320"/>
      <c r="W2" s="320"/>
      <c r="X2" s="321"/>
      <c r="Y2" s="204" t="s">
        <v>86</v>
      </c>
      <c r="Z2" s="203">
        <v>2010</v>
      </c>
      <c r="AA2" s="310">
        <v>2011</v>
      </c>
      <c r="AB2" s="311"/>
      <c r="AC2" s="312"/>
      <c r="AD2" s="310">
        <v>2012</v>
      </c>
      <c r="AE2" s="311"/>
      <c r="AF2" s="312"/>
      <c r="AG2" s="202"/>
      <c r="AH2" s="202"/>
      <c r="AI2" s="202"/>
      <c r="AJ2" s="202"/>
      <c r="AK2" s="202"/>
      <c r="AL2" s="202"/>
      <c r="AM2" s="202"/>
      <c r="AN2" s="202"/>
      <c r="AO2" s="202"/>
      <c r="AP2" s="202"/>
      <c r="AQ2" s="202"/>
      <c r="AR2" s="202"/>
      <c r="AS2" s="202"/>
      <c r="AT2" s="202"/>
      <c r="AU2" s="202"/>
      <c r="AV2" s="202"/>
      <c r="AW2" s="202"/>
      <c r="AX2" s="202"/>
      <c r="AY2" s="202"/>
      <c r="AZ2" s="202"/>
      <c r="BA2" s="202"/>
      <c r="BB2" s="202"/>
      <c r="BC2" s="202"/>
      <c r="BD2" s="202"/>
      <c r="BE2" s="202"/>
      <c r="BF2" s="202"/>
      <c r="BG2" s="202"/>
      <c r="BH2" s="202"/>
      <c r="BI2" s="202"/>
      <c r="BJ2" s="202"/>
      <c r="BK2" s="202"/>
      <c r="BL2" s="202"/>
      <c r="BM2" s="202"/>
      <c r="BN2" s="202"/>
      <c r="BO2" s="202"/>
      <c r="BP2" s="202"/>
      <c r="BQ2" s="202"/>
      <c r="BR2" s="202"/>
      <c r="BS2" s="202"/>
      <c r="BT2" s="202"/>
      <c r="BU2" s="202"/>
      <c r="BV2" s="202"/>
      <c r="BW2" s="202"/>
      <c r="BX2" s="202"/>
      <c r="BY2" s="202"/>
      <c r="BZ2" s="202"/>
      <c r="CA2" s="202"/>
      <c r="CB2" s="202"/>
      <c r="CC2" s="202"/>
      <c r="CD2" s="202"/>
      <c r="CE2" s="202"/>
      <c r="CF2" s="202"/>
      <c r="CG2" s="202"/>
      <c r="CH2" s="202"/>
      <c r="CI2" s="202"/>
      <c r="CJ2" s="202"/>
      <c r="CK2" s="202"/>
      <c r="CL2" s="202"/>
      <c r="CM2" s="202"/>
      <c r="CN2" s="202"/>
      <c r="CO2" s="202"/>
      <c r="CP2" s="202"/>
      <c r="CQ2" s="202"/>
      <c r="CR2" s="202"/>
      <c r="CS2" s="202"/>
      <c r="CT2" s="202"/>
      <c r="CU2" s="202"/>
      <c r="CV2" s="202"/>
      <c r="CW2" s="202"/>
      <c r="CX2" s="202"/>
      <c r="CY2" s="202"/>
      <c r="CZ2" s="202"/>
      <c r="DA2" s="202"/>
      <c r="DB2" s="202"/>
      <c r="DC2" s="202"/>
      <c r="DD2" s="202"/>
      <c r="DE2" s="202"/>
      <c r="DF2" s="202"/>
      <c r="DG2" s="202"/>
      <c r="DH2" s="202"/>
      <c r="DI2" s="202"/>
      <c r="DJ2" s="202"/>
      <c r="DK2" s="202"/>
      <c r="DL2" s="202"/>
      <c r="DM2" s="202"/>
      <c r="DN2" s="202"/>
      <c r="DO2" s="202"/>
      <c r="DP2" s="202"/>
      <c r="DQ2" s="202"/>
      <c r="DR2" s="202"/>
      <c r="DS2" s="202"/>
      <c r="DT2" s="202"/>
      <c r="DU2" s="202"/>
      <c r="DV2" s="202"/>
      <c r="DW2" s="202"/>
      <c r="DX2" s="202"/>
      <c r="DY2" s="202"/>
      <c r="DZ2" s="202"/>
      <c r="EA2" s="202"/>
      <c r="EB2" s="202"/>
      <c r="EC2" s="202"/>
      <c r="ED2" s="202"/>
      <c r="EE2" s="202"/>
      <c r="EF2" s="202"/>
      <c r="EG2" s="202"/>
      <c r="EH2" s="202"/>
      <c r="EI2" s="202"/>
      <c r="EJ2" s="202"/>
      <c r="EK2" s="202"/>
      <c r="EL2" s="202"/>
      <c r="EM2" s="202"/>
      <c r="EN2" s="202"/>
      <c r="EO2" s="202"/>
      <c r="EP2" s="202"/>
      <c r="EQ2" s="202"/>
      <c r="ER2" s="202"/>
      <c r="ES2" s="202"/>
      <c r="ET2" s="202"/>
      <c r="EU2" s="202"/>
      <c r="EV2" s="202"/>
      <c r="EW2" s="202"/>
      <c r="EX2" s="202"/>
      <c r="EY2" s="202"/>
      <c r="EZ2" s="202"/>
      <c r="FA2" s="202"/>
      <c r="FB2" s="202"/>
      <c r="FC2" s="202"/>
      <c r="FD2" s="202"/>
      <c r="FE2" s="202"/>
      <c r="FF2" s="202"/>
      <c r="FG2" s="202"/>
      <c r="FH2" s="202"/>
      <c r="FI2" s="202"/>
      <c r="FJ2" s="202"/>
      <c r="FK2" s="202"/>
      <c r="FL2" s="202"/>
      <c r="FM2" s="202"/>
      <c r="FN2" s="202"/>
      <c r="FO2" s="202"/>
      <c r="FP2" s="202"/>
      <c r="FQ2" s="202"/>
      <c r="FR2" s="202"/>
      <c r="FS2" s="202"/>
      <c r="FT2" s="202"/>
      <c r="FU2" s="202"/>
      <c r="FV2" s="202"/>
      <c r="FW2" s="202"/>
      <c r="FX2" s="202"/>
      <c r="FY2" s="202"/>
      <c r="FZ2" s="202"/>
      <c r="GA2" s="202"/>
      <c r="GB2" s="202"/>
      <c r="GC2" s="202"/>
      <c r="GD2" s="202"/>
      <c r="GE2" s="202"/>
      <c r="GF2" s="202"/>
      <c r="GG2" s="202"/>
      <c r="GH2" s="202"/>
      <c r="GI2" s="202"/>
      <c r="GJ2" s="202"/>
      <c r="GK2" s="202"/>
      <c r="GL2" s="202"/>
      <c r="GM2" s="202"/>
      <c r="GN2" s="202"/>
      <c r="GO2" s="202"/>
      <c r="GP2" s="202"/>
      <c r="GQ2" s="202"/>
      <c r="GR2" s="202"/>
      <c r="GS2" s="202"/>
      <c r="GT2" s="202"/>
      <c r="GU2" s="202"/>
      <c r="GV2" s="202"/>
      <c r="GW2" s="202"/>
      <c r="GX2" s="202"/>
      <c r="GY2" s="202"/>
      <c r="GZ2" s="202"/>
    </row>
    <row r="3" spans="1:208" s="196" customFormat="1" ht="18.75" customHeight="1" x14ac:dyDescent="0.35">
      <c r="A3" s="299" t="s">
        <v>219</v>
      </c>
      <c r="B3" s="314"/>
      <c r="C3" s="299" t="s">
        <v>87</v>
      </c>
      <c r="D3" s="299" t="s">
        <v>88</v>
      </c>
      <c r="E3" s="306" t="s">
        <v>89</v>
      </c>
      <c r="F3" s="306" t="s">
        <v>90</v>
      </c>
      <c r="G3" s="303" t="s">
        <v>91</v>
      </c>
      <c r="H3" s="299" t="s">
        <v>92</v>
      </c>
      <c r="I3" s="299" t="s">
        <v>93</v>
      </c>
      <c r="J3" s="306" t="s">
        <v>89</v>
      </c>
      <c r="K3" s="306" t="s">
        <v>90</v>
      </c>
      <c r="L3" s="307" t="s">
        <v>94</v>
      </c>
      <c r="M3" s="307" t="s">
        <v>95</v>
      </c>
      <c r="N3" s="303" t="s">
        <v>91</v>
      </c>
      <c r="O3" s="299" t="s">
        <v>92</v>
      </c>
      <c r="P3" s="299" t="s">
        <v>96</v>
      </c>
      <c r="Q3" s="306" t="s">
        <v>89</v>
      </c>
      <c r="R3" s="306" t="s">
        <v>97</v>
      </c>
      <c r="S3" s="299" t="s">
        <v>93</v>
      </c>
      <c r="T3" s="299"/>
      <c r="U3" s="306" t="s">
        <v>89</v>
      </c>
      <c r="V3" s="306" t="s">
        <v>90</v>
      </c>
      <c r="W3" s="307" t="s">
        <v>94</v>
      </c>
      <c r="X3" s="307" t="s">
        <v>98</v>
      </c>
      <c r="Y3" s="303" t="s">
        <v>91</v>
      </c>
      <c r="Z3" s="298" t="s">
        <v>88</v>
      </c>
      <c r="AA3" s="318" t="s">
        <v>88</v>
      </c>
      <c r="AB3" s="302" t="s">
        <v>99</v>
      </c>
      <c r="AC3" s="300" t="s">
        <v>100</v>
      </c>
      <c r="AD3" s="316" t="s">
        <v>88</v>
      </c>
      <c r="AE3" s="300" t="s">
        <v>101</v>
      </c>
      <c r="AF3" s="300" t="s">
        <v>102</v>
      </c>
    </row>
    <row r="4" spans="1:208" s="196" customFormat="1" ht="18.75" customHeight="1" x14ac:dyDescent="0.35">
      <c r="A4" s="299"/>
      <c r="B4" s="314"/>
      <c r="C4" s="299"/>
      <c r="D4" s="299"/>
      <c r="E4" s="306"/>
      <c r="F4" s="306"/>
      <c r="G4" s="304"/>
      <c r="H4" s="299"/>
      <c r="I4" s="299"/>
      <c r="J4" s="306"/>
      <c r="K4" s="306"/>
      <c r="L4" s="307"/>
      <c r="M4" s="307"/>
      <c r="N4" s="304"/>
      <c r="O4" s="299"/>
      <c r="P4" s="299"/>
      <c r="Q4" s="306"/>
      <c r="R4" s="306"/>
      <c r="S4" s="299"/>
      <c r="T4" s="299"/>
      <c r="U4" s="306"/>
      <c r="V4" s="306"/>
      <c r="W4" s="307"/>
      <c r="X4" s="307"/>
      <c r="Y4" s="304"/>
      <c r="Z4" s="299"/>
      <c r="AA4" s="322"/>
      <c r="AB4" s="307"/>
      <c r="AC4" s="308"/>
      <c r="AD4" s="317"/>
      <c r="AE4" s="301"/>
      <c r="AF4" s="301"/>
    </row>
    <row r="5" spans="1:208" s="196" customFormat="1" ht="53.25" customHeight="1" x14ac:dyDescent="0.35">
      <c r="A5" s="299"/>
      <c r="B5" s="315"/>
      <c r="C5" s="299"/>
      <c r="D5" s="299"/>
      <c r="E5" s="306"/>
      <c r="F5" s="306"/>
      <c r="G5" s="305"/>
      <c r="H5" s="299"/>
      <c r="I5" s="299"/>
      <c r="J5" s="306"/>
      <c r="K5" s="306"/>
      <c r="L5" s="307"/>
      <c r="M5" s="307"/>
      <c r="N5" s="305"/>
      <c r="O5" s="299"/>
      <c r="P5" s="299"/>
      <c r="Q5" s="306"/>
      <c r="R5" s="306"/>
      <c r="S5" s="299"/>
      <c r="T5" s="299"/>
      <c r="U5" s="306"/>
      <c r="V5" s="306"/>
      <c r="W5" s="307"/>
      <c r="X5" s="307"/>
      <c r="Y5" s="305"/>
      <c r="Z5" s="299"/>
      <c r="AA5" s="322"/>
      <c r="AB5" s="307"/>
      <c r="AC5" s="309"/>
      <c r="AD5" s="318"/>
      <c r="AE5" s="302"/>
      <c r="AF5" s="302"/>
    </row>
    <row r="6" spans="1:208" s="196" customFormat="1" ht="29.25" customHeight="1" x14ac:dyDescent="0.25">
      <c r="A6" s="200"/>
      <c r="B6" s="197">
        <v>1</v>
      </c>
      <c r="C6" s="199"/>
      <c r="D6" s="199"/>
      <c r="E6" s="199"/>
      <c r="F6" s="199"/>
      <c r="G6" s="197"/>
      <c r="H6" s="199"/>
      <c r="I6" s="199"/>
      <c r="J6" s="199"/>
      <c r="K6" s="199"/>
      <c r="L6" s="199"/>
      <c r="M6" s="199"/>
      <c r="N6" s="197"/>
      <c r="O6" s="199"/>
      <c r="P6" s="199"/>
      <c r="Q6" s="199"/>
      <c r="R6" s="199"/>
      <c r="S6" s="199"/>
      <c r="T6" s="199"/>
      <c r="U6" s="199"/>
      <c r="V6" s="199"/>
      <c r="W6" s="199"/>
      <c r="X6" s="199"/>
      <c r="Y6" s="197"/>
      <c r="Z6" s="199">
        <v>2</v>
      </c>
      <c r="AA6" s="199">
        <v>3</v>
      </c>
      <c r="AB6" s="199">
        <v>4</v>
      </c>
      <c r="AC6" s="198">
        <v>5</v>
      </c>
      <c r="AD6" s="197">
        <v>6</v>
      </c>
      <c r="AE6" s="197">
        <v>7</v>
      </c>
      <c r="AF6" s="197">
        <v>8</v>
      </c>
    </row>
    <row r="7" spans="1:208" s="119" customFormat="1" ht="45" customHeight="1" x14ac:dyDescent="0.35">
      <c r="A7" s="195" t="s">
        <v>218</v>
      </c>
      <c r="B7" s="194" t="s">
        <v>103</v>
      </c>
      <c r="C7" s="192">
        <f>C9+C13+C17+C21+C24+C37+C39+C44+C46+C45+C22+C47+C38</f>
        <v>7619519</v>
      </c>
      <c r="D7" s="192">
        <f>D9+D13+D17+D21+D24+D37+D39+D44+D46+D45+D22+D47+D38</f>
        <v>8588603</v>
      </c>
      <c r="E7" s="192">
        <f>D7-C7</f>
        <v>969084</v>
      </c>
      <c r="F7" s="192">
        <f>D7/C7*100</f>
        <v>112.71844062597651</v>
      </c>
      <c r="G7" s="192"/>
      <c r="H7" s="192">
        <f>H9+H13+H17+H21+H24+H37+H39+H44+H46+H45+H22+H47+H38</f>
        <v>4881157</v>
      </c>
      <c r="I7" s="192">
        <f>I9+I13+I17+I21+I24+I37+I39+I44+I46+I45+I22+I47+I38</f>
        <v>5140399</v>
      </c>
      <c r="J7" s="192">
        <f>I7-H7</f>
        <v>259242</v>
      </c>
      <c r="K7" s="192">
        <f>I7/H7*100</f>
        <v>105.31107686149002</v>
      </c>
      <c r="L7" s="191">
        <f>I7/12821857*100</f>
        <v>40.090908828572957</v>
      </c>
      <c r="M7" s="191">
        <f>I7/D7*100-100</f>
        <v>-40.148601582818536</v>
      </c>
      <c r="N7" s="191"/>
      <c r="O7" s="192">
        <f>O9+O13+O17+O21+O24+O37+O39+O44+O46+O45+O22+O47+O38</f>
        <v>5942128</v>
      </c>
      <c r="P7" s="192">
        <f>P9+P13+P17+P21+P24+P37+P39+P44+P46+P45+P22+P47+P38</f>
        <v>6317634</v>
      </c>
      <c r="Q7" s="192">
        <f>P7-I7</f>
        <v>1177235</v>
      </c>
      <c r="R7" s="192">
        <f>P7/I7*100</f>
        <v>122.90162689705603</v>
      </c>
      <c r="S7" s="192">
        <f>S9+S13+S17+S21+S24+S37+S39+S44+S46+S45+S22+S47+S38</f>
        <v>6377313</v>
      </c>
      <c r="T7" s="193"/>
      <c r="U7" s="192">
        <f>S7-O7</f>
        <v>435185</v>
      </c>
      <c r="V7" s="192">
        <f>S7/O7*100</f>
        <v>107.3237230837168</v>
      </c>
      <c r="W7" s="191">
        <f>S7/14179103*100</f>
        <v>44.976843739692136</v>
      </c>
      <c r="X7" s="191">
        <f>S7/I7*100-100</f>
        <v>24.062606813206528</v>
      </c>
      <c r="Y7" s="191"/>
      <c r="Z7" s="192">
        <f>Z8+Z23+Z48</f>
        <v>15167474.399999999</v>
      </c>
      <c r="AA7" s="192">
        <f>AA8+AA23+AA48</f>
        <v>18864427</v>
      </c>
      <c r="AB7" s="191">
        <f t="shared" ref="AB7:AB48" si="0">AA7-Z7</f>
        <v>3696952.6000000015</v>
      </c>
      <c r="AC7" s="191">
        <f>AA7/Z7*100</f>
        <v>124.37421354737874</v>
      </c>
      <c r="AD7" s="191">
        <f>AD8+AD23+AD48</f>
        <v>18873049.300000001</v>
      </c>
      <c r="AE7" s="191">
        <f t="shared" ref="AE7:AE38" si="1">AD7-AA7</f>
        <v>8622.3000000007451</v>
      </c>
      <c r="AF7" s="191">
        <f>AD7/AA7*100</f>
        <v>100.04570666259833</v>
      </c>
      <c r="AG7" s="120"/>
      <c r="AH7" s="120"/>
      <c r="AI7" s="120"/>
      <c r="AJ7" s="120"/>
      <c r="AK7" s="120"/>
      <c r="AL7" s="120"/>
      <c r="AM7" s="120"/>
      <c r="AN7" s="120"/>
      <c r="AO7" s="120"/>
      <c r="AP7" s="120"/>
      <c r="AQ7" s="120"/>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0"/>
      <c r="CF7" s="120"/>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0"/>
      <c r="DU7" s="120"/>
      <c r="DV7" s="120"/>
      <c r="DW7" s="120"/>
      <c r="DX7" s="120"/>
      <c r="DY7" s="120"/>
      <c r="DZ7" s="120"/>
      <c r="EA7" s="120"/>
      <c r="EB7" s="120"/>
      <c r="EC7" s="120"/>
      <c r="ED7" s="120"/>
      <c r="EE7" s="120"/>
      <c r="EF7" s="120"/>
      <c r="EG7" s="120"/>
      <c r="EH7" s="120"/>
      <c r="EI7" s="120"/>
      <c r="EJ7" s="120"/>
      <c r="EK7" s="120"/>
      <c r="EL7" s="120"/>
      <c r="EM7" s="120"/>
      <c r="EN7" s="120"/>
      <c r="EO7" s="120"/>
      <c r="EP7" s="120"/>
      <c r="EQ7" s="120"/>
      <c r="ER7" s="120"/>
      <c r="ES7" s="120"/>
      <c r="ET7" s="120"/>
      <c r="EU7" s="120"/>
      <c r="EV7" s="120"/>
      <c r="EW7" s="120"/>
      <c r="EX7" s="120"/>
      <c r="EY7" s="120"/>
      <c r="EZ7" s="120"/>
      <c r="FA7" s="120"/>
      <c r="FB7" s="120"/>
      <c r="FC7" s="120"/>
      <c r="FD7" s="120"/>
      <c r="FE7" s="120"/>
      <c r="FF7" s="120"/>
      <c r="FG7" s="120"/>
      <c r="FH7" s="120"/>
      <c r="FI7" s="120"/>
      <c r="FJ7" s="120"/>
      <c r="FK7" s="120"/>
      <c r="FL7" s="120"/>
      <c r="FM7" s="120"/>
      <c r="FN7" s="120"/>
      <c r="FO7" s="120"/>
      <c r="FP7" s="120"/>
      <c r="FQ7" s="120"/>
      <c r="FR7" s="120"/>
      <c r="FS7" s="120"/>
      <c r="FT7" s="120"/>
      <c r="FU7" s="120"/>
      <c r="FV7" s="120"/>
      <c r="FW7" s="120"/>
      <c r="FX7" s="120"/>
      <c r="FY7" s="120"/>
      <c r="FZ7" s="120"/>
      <c r="GA7" s="120"/>
      <c r="GB7" s="120"/>
      <c r="GC7" s="120"/>
      <c r="GD7" s="120"/>
      <c r="GE7" s="120"/>
      <c r="GF7" s="120"/>
      <c r="GG7" s="120"/>
      <c r="GH7" s="120"/>
      <c r="GI7" s="120"/>
      <c r="GJ7" s="120"/>
      <c r="GK7" s="120"/>
      <c r="GL7" s="120"/>
      <c r="GM7" s="120"/>
      <c r="GN7" s="120"/>
      <c r="GO7" s="120"/>
      <c r="GP7" s="120"/>
      <c r="GQ7" s="120"/>
      <c r="GR7" s="120"/>
      <c r="GS7" s="120"/>
      <c r="GT7" s="120"/>
      <c r="GU7" s="120"/>
      <c r="GV7" s="120"/>
      <c r="GW7" s="120"/>
      <c r="GX7" s="120"/>
      <c r="GY7" s="120"/>
      <c r="GZ7" s="120"/>
    </row>
    <row r="8" spans="1:208" s="184" customFormat="1" ht="45.75" customHeight="1" x14ac:dyDescent="0.35">
      <c r="A8" s="190"/>
      <c r="B8" s="189" t="s">
        <v>104</v>
      </c>
      <c r="C8" s="187">
        <f>C9+C13+C17+C21+C22</f>
        <v>6494249</v>
      </c>
      <c r="D8" s="187">
        <f>D9+D13+D17+D21+D22</f>
        <v>7532761</v>
      </c>
      <c r="E8" s="187">
        <f>D8-C8</f>
        <v>1038512</v>
      </c>
      <c r="F8" s="187">
        <f>D8/C8*100</f>
        <v>115.99125626381127</v>
      </c>
      <c r="G8" s="187"/>
      <c r="H8" s="187">
        <f>H9+H13+H17+H21+H22</f>
        <v>3476219</v>
      </c>
      <c r="I8" s="187">
        <f>I9+I13+I17+I21+I22</f>
        <v>3595466</v>
      </c>
      <c r="J8" s="187">
        <f>I8-H8</f>
        <v>119247</v>
      </c>
      <c r="K8" s="187">
        <f>I8/H8*100</f>
        <v>103.4303650028954</v>
      </c>
      <c r="L8" s="186">
        <f>I8/12821857*100</f>
        <v>28.04169474047324</v>
      </c>
      <c r="M8" s="186">
        <f>I8/D8*100-100</f>
        <v>-52.268948928553556</v>
      </c>
      <c r="N8" s="186"/>
      <c r="O8" s="187">
        <f>O9+O13+O17+O21+O22</f>
        <v>4552682</v>
      </c>
      <c r="P8" s="187"/>
      <c r="Q8" s="187"/>
      <c r="R8" s="187"/>
      <c r="S8" s="187">
        <f>S9+S13+S17+S21+S22</f>
        <v>5211200</v>
      </c>
      <c r="T8" s="188"/>
      <c r="U8" s="187">
        <f>S8-O8</f>
        <v>658518</v>
      </c>
      <c r="V8" s="187">
        <f>S8/O8*100</f>
        <v>114.46439703014619</v>
      </c>
      <c r="W8" s="186">
        <f>S8/14179103*100</f>
        <v>36.752677514226392</v>
      </c>
      <c r="X8" s="186">
        <f>S8/I8*100-100</f>
        <v>44.938097036656728</v>
      </c>
      <c r="Y8" s="186"/>
      <c r="Z8" s="187">
        <f>Z9+Z13+Z17+Z21+Z22</f>
        <v>8002464</v>
      </c>
      <c r="AA8" s="186">
        <f>AA9+AA13+AA17+AA21+AA22</f>
        <v>8524313.6000000015</v>
      </c>
      <c r="AB8" s="186">
        <f t="shared" si="0"/>
        <v>521849.60000000149</v>
      </c>
      <c r="AC8" s="186">
        <f>AA8/Z8*100</f>
        <v>106.52111149765875</v>
      </c>
      <c r="AD8" s="186">
        <f>AD9+AD13+AD17+AD21+AD22</f>
        <v>8921103.8000000007</v>
      </c>
      <c r="AE8" s="186">
        <f t="shared" si="1"/>
        <v>396790.19999999925</v>
      </c>
      <c r="AF8" s="186">
        <f>AD8/AA8*100</f>
        <v>104.65480528543669</v>
      </c>
      <c r="AG8" s="185"/>
      <c r="AH8" s="185"/>
      <c r="AI8" s="185"/>
      <c r="AJ8" s="185"/>
      <c r="AK8" s="185"/>
      <c r="AL8" s="185"/>
      <c r="AM8" s="185"/>
      <c r="AN8" s="185"/>
      <c r="AO8" s="185"/>
      <c r="AP8" s="185"/>
      <c r="AQ8" s="185"/>
      <c r="AR8" s="185"/>
      <c r="AS8" s="185"/>
      <c r="AT8" s="185"/>
      <c r="AU8" s="185"/>
      <c r="AV8" s="185"/>
      <c r="AW8" s="185"/>
      <c r="AX8" s="185"/>
      <c r="AY8" s="185"/>
      <c r="AZ8" s="185"/>
      <c r="BA8" s="185"/>
      <c r="BB8" s="185"/>
      <c r="BC8" s="185"/>
      <c r="BD8" s="185"/>
      <c r="BE8" s="185"/>
      <c r="BF8" s="185"/>
      <c r="BG8" s="185"/>
      <c r="BH8" s="185"/>
      <c r="BI8" s="185"/>
      <c r="BJ8" s="185"/>
      <c r="BK8" s="185"/>
      <c r="BL8" s="185"/>
      <c r="BM8" s="185"/>
      <c r="BN8" s="185"/>
      <c r="BO8" s="185"/>
      <c r="BP8" s="185"/>
      <c r="BQ8" s="185"/>
      <c r="BR8" s="185"/>
      <c r="BS8" s="185"/>
      <c r="BT8" s="185"/>
      <c r="BU8" s="185"/>
      <c r="BV8" s="185"/>
      <c r="BW8" s="185"/>
      <c r="BX8" s="185"/>
      <c r="BY8" s="185"/>
      <c r="BZ8" s="185"/>
      <c r="CA8" s="185"/>
      <c r="CB8" s="185"/>
      <c r="CC8" s="185"/>
      <c r="CD8" s="185"/>
      <c r="CE8" s="185"/>
      <c r="CF8" s="185"/>
      <c r="CG8" s="185"/>
      <c r="CH8" s="185"/>
      <c r="CI8" s="185"/>
      <c r="CJ8" s="185"/>
      <c r="CK8" s="185"/>
      <c r="CL8" s="185"/>
      <c r="CM8" s="185"/>
      <c r="CN8" s="185"/>
      <c r="CO8" s="185"/>
      <c r="CP8" s="185"/>
      <c r="CQ8" s="185"/>
      <c r="CR8" s="185"/>
      <c r="CS8" s="185"/>
      <c r="CT8" s="185"/>
      <c r="CU8" s="185"/>
      <c r="CV8" s="185"/>
      <c r="CW8" s="185"/>
      <c r="CX8" s="185"/>
      <c r="CY8" s="185"/>
      <c r="CZ8" s="185"/>
      <c r="DA8" s="185"/>
      <c r="DB8" s="185"/>
      <c r="DC8" s="185"/>
      <c r="DD8" s="185"/>
      <c r="DE8" s="185"/>
      <c r="DF8" s="185"/>
      <c r="DG8" s="185"/>
      <c r="DH8" s="185"/>
      <c r="DI8" s="185"/>
      <c r="DJ8" s="185"/>
      <c r="DK8" s="185"/>
      <c r="DL8" s="185"/>
      <c r="DM8" s="185"/>
      <c r="DN8" s="185"/>
      <c r="DO8" s="185"/>
      <c r="DP8" s="185"/>
      <c r="DQ8" s="185"/>
      <c r="DR8" s="185"/>
      <c r="DS8" s="185"/>
      <c r="DT8" s="185"/>
      <c r="DU8" s="185"/>
      <c r="DV8" s="185"/>
      <c r="DW8" s="185"/>
      <c r="DX8" s="185"/>
      <c r="DY8" s="185"/>
      <c r="DZ8" s="185"/>
      <c r="EA8" s="185"/>
      <c r="EB8" s="185"/>
      <c r="EC8" s="185"/>
      <c r="ED8" s="185"/>
      <c r="EE8" s="185"/>
      <c r="EF8" s="185"/>
      <c r="EG8" s="185"/>
      <c r="EH8" s="185"/>
      <c r="EI8" s="185"/>
      <c r="EJ8" s="185"/>
      <c r="EK8" s="185"/>
      <c r="EL8" s="185"/>
      <c r="EM8" s="185"/>
      <c r="EN8" s="185"/>
      <c r="EO8" s="185"/>
      <c r="EP8" s="185"/>
      <c r="EQ8" s="185"/>
      <c r="ER8" s="185"/>
      <c r="ES8" s="185"/>
      <c r="ET8" s="185"/>
      <c r="EU8" s="185"/>
      <c r="EV8" s="185"/>
      <c r="EW8" s="185"/>
      <c r="EX8" s="185"/>
      <c r="EY8" s="185"/>
      <c r="EZ8" s="185"/>
      <c r="FA8" s="185"/>
      <c r="FB8" s="185"/>
      <c r="FC8" s="185"/>
      <c r="FD8" s="185"/>
      <c r="FE8" s="185"/>
      <c r="FF8" s="185"/>
      <c r="FG8" s="185"/>
      <c r="FH8" s="185"/>
      <c r="FI8" s="185"/>
      <c r="FJ8" s="185"/>
      <c r="FK8" s="185"/>
      <c r="FL8" s="185"/>
      <c r="FM8" s="185"/>
      <c r="FN8" s="185"/>
      <c r="FO8" s="185"/>
      <c r="FP8" s="185"/>
      <c r="FQ8" s="185"/>
      <c r="FR8" s="185"/>
      <c r="FS8" s="185"/>
      <c r="FT8" s="185"/>
      <c r="FU8" s="185"/>
      <c r="FV8" s="185"/>
      <c r="FW8" s="185"/>
      <c r="FX8" s="185"/>
      <c r="FY8" s="185"/>
      <c r="FZ8" s="185"/>
      <c r="GA8" s="185"/>
      <c r="GB8" s="185"/>
      <c r="GC8" s="185"/>
      <c r="GD8" s="185"/>
      <c r="GE8" s="185"/>
      <c r="GF8" s="185"/>
      <c r="GG8" s="185"/>
      <c r="GH8" s="185"/>
      <c r="GI8" s="185"/>
      <c r="GJ8" s="185"/>
      <c r="GK8" s="185"/>
      <c r="GL8" s="185"/>
      <c r="GM8" s="185"/>
      <c r="GN8" s="185"/>
      <c r="GO8" s="185"/>
      <c r="GP8" s="185"/>
      <c r="GQ8" s="185"/>
      <c r="GR8" s="185"/>
      <c r="GS8" s="185"/>
      <c r="GT8" s="185"/>
      <c r="GU8" s="185"/>
      <c r="GV8" s="185"/>
      <c r="GW8" s="185"/>
      <c r="GX8" s="185"/>
      <c r="GY8" s="185"/>
      <c r="GZ8" s="185"/>
    </row>
    <row r="9" spans="1:208" s="125" customFormat="1" ht="27" hidden="1" customHeight="1" x14ac:dyDescent="0.25">
      <c r="A9" s="133" t="s">
        <v>217</v>
      </c>
      <c r="B9" s="132" t="s">
        <v>105</v>
      </c>
      <c r="C9" s="14">
        <f>C10+C11</f>
        <v>6050173</v>
      </c>
      <c r="D9" s="130">
        <f>D10+D11</f>
        <v>7102109</v>
      </c>
      <c r="E9" s="14">
        <f>D9-C9</f>
        <v>1051936</v>
      </c>
      <c r="F9" s="14">
        <f>D9/C9*100</f>
        <v>117.38687472242529</v>
      </c>
      <c r="G9" s="14"/>
      <c r="H9" s="14">
        <f>H11</f>
        <v>2620504</v>
      </c>
      <c r="I9" s="130">
        <f>I11</f>
        <v>2682430</v>
      </c>
      <c r="J9" s="14">
        <f>I9-H9</f>
        <v>61926</v>
      </c>
      <c r="K9" s="14">
        <f>I9/H9*100</f>
        <v>102.3631331988045</v>
      </c>
      <c r="L9" s="13">
        <f>I9/12821857*100</f>
        <v>20.920760541940219</v>
      </c>
      <c r="M9" s="13">
        <f>I9/D9*100-100</f>
        <v>-62.230514907614058</v>
      </c>
      <c r="N9" s="13"/>
      <c r="O9" s="14">
        <f>O11</f>
        <v>3565925</v>
      </c>
      <c r="P9" s="14">
        <f>P11</f>
        <v>4072176</v>
      </c>
      <c r="Q9" s="14">
        <f>P9-I9</f>
        <v>1389746</v>
      </c>
      <c r="R9" s="14">
        <f>P9/I9*100</f>
        <v>151.80921776150728</v>
      </c>
      <c r="S9" s="130">
        <f>S11</f>
        <v>4106556</v>
      </c>
      <c r="T9" s="131"/>
      <c r="U9" s="14">
        <f>S9-O9</f>
        <v>540631</v>
      </c>
      <c r="V9" s="14">
        <f>S9/O9*100</f>
        <v>115.16103114900061</v>
      </c>
      <c r="W9" s="13">
        <f>S9/14179103*100</f>
        <v>28.96202954446413</v>
      </c>
      <c r="X9" s="13">
        <f>S9/I9*100-100</f>
        <v>53.090891467810906</v>
      </c>
      <c r="Y9" s="13"/>
      <c r="Z9" s="130">
        <f>Z11</f>
        <v>6160497.7000000002</v>
      </c>
      <c r="AA9" s="134">
        <f>AA11</f>
        <v>6516436.5</v>
      </c>
      <c r="AB9" s="13">
        <f t="shared" si="0"/>
        <v>355938.79999999981</v>
      </c>
      <c r="AC9" s="13"/>
      <c r="AD9" s="134">
        <f>AD11</f>
        <v>6648506.0999999996</v>
      </c>
      <c r="AE9" s="13">
        <f t="shared" si="1"/>
        <v>132069.59999999963</v>
      </c>
      <c r="AF9" s="13">
        <f>AE9-AB9</f>
        <v>-223869.20000000019</v>
      </c>
      <c r="AG9" s="126"/>
      <c r="AH9" s="126"/>
      <c r="AI9" s="126"/>
      <c r="AJ9" s="126"/>
      <c r="AK9" s="126"/>
      <c r="AL9" s="126"/>
      <c r="AM9" s="126"/>
      <c r="AN9" s="126"/>
      <c r="AO9" s="126"/>
      <c r="AP9" s="126"/>
      <c r="AQ9" s="126"/>
      <c r="AR9" s="126"/>
      <c r="AS9" s="126"/>
      <c r="AT9" s="126"/>
      <c r="AU9" s="126"/>
      <c r="AV9" s="126"/>
      <c r="AW9" s="126"/>
      <c r="AX9" s="126"/>
      <c r="AY9" s="126"/>
      <c r="AZ9" s="126"/>
      <c r="BA9" s="126"/>
      <c r="BB9" s="126"/>
      <c r="BC9" s="126"/>
      <c r="BD9" s="126"/>
      <c r="BE9" s="126"/>
      <c r="BF9" s="126"/>
      <c r="BG9" s="126"/>
      <c r="BH9" s="126"/>
      <c r="BI9" s="126"/>
      <c r="BJ9" s="126"/>
      <c r="BK9" s="126"/>
      <c r="BL9" s="126"/>
      <c r="BM9" s="126"/>
      <c r="BN9" s="126"/>
      <c r="BO9" s="126"/>
      <c r="BP9" s="126"/>
      <c r="BQ9" s="126"/>
      <c r="BR9" s="126"/>
      <c r="BS9" s="126"/>
      <c r="BT9" s="126"/>
      <c r="BU9" s="126"/>
      <c r="BV9" s="126"/>
      <c r="BW9" s="126"/>
      <c r="BX9" s="126"/>
      <c r="BY9" s="126"/>
      <c r="BZ9" s="126"/>
      <c r="CA9" s="126"/>
      <c r="CB9" s="126"/>
      <c r="CC9" s="126"/>
      <c r="CD9" s="126"/>
      <c r="CE9" s="126"/>
      <c r="CF9" s="126"/>
      <c r="CG9" s="126"/>
      <c r="CH9" s="126"/>
      <c r="CI9" s="126"/>
      <c r="CJ9" s="126"/>
      <c r="CK9" s="126"/>
      <c r="CL9" s="126"/>
      <c r="CM9" s="126"/>
      <c r="CN9" s="126"/>
      <c r="CO9" s="126"/>
      <c r="CP9" s="126"/>
      <c r="CQ9" s="126"/>
      <c r="CR9" s="126"/>
      <c r="CS9" s="126"/>
      <c r="CT9" s="126"/>
      <c r="CU9" s="126"/>
      <c r="CV9" s="126"/>
      <c r="CW9" s="126"/>
      <c r="CX9" s="126"/>
      <c r="CY9" s="126"/>
      <c r="CZ9" s="126"/>
      <c r="DA9" s="126"/>
      <c r="DB9" s="126"/>
      <c r="DC9" s="126"/>
      <c r="DD9" s="126"/>
      <c r="DE9" s="126"/>
      <c r="DF9" s="126"/>
      <c r="DG9" s="126"/>
      <c r="DH9" s="126"/>
      <c r="DI9" s="126"/>
      <c r="DJ9" s="126"/>
      <c r="DK9" s="126"/>
      <c r="DL9" s="126"/>
      <c r="DM9" s="126"/>
      <c r="DN9" s="126"/>
      <c r="DO9" s="126"/>
      <c r="DP9" s="126"/>
      <c r="DQ9" s="126"/>
      <c r="DR9" s="126"/>
      <c r="DS9" s="126"/>
      <c r="DT9" s="126"/>
      <c r="DU9" s="126"/>
      <c r="DV9" s="126"/>
      <c r="DW9" s="126"/>
      <c r="DX9" s="126"/>
      <c r="DY9" s="126"/>
      <c r="DZ9" s="126"/>
      <c r="EA9" s="126"/>
      <c r="EB9" s="126"/>
      <c r="EC9" s="126"/>
      <c r="ED9" s="126"/>
      <c r="EE9" s="126"/>
      <c r="EF9" s="126"/>
      <c r="EG9" s="126"/>
      <c r="EH9" s="126"/>
      <c r="EI9" s="126"/>
      <c r="EJ9" s="126"/>
      <c r="EK9" s="126"/>
      <c r="EL9" s="126"/>
      <c r="EM9" s="126"/>
      <c r="EN9" s="126"/>
      <c r="EO9" s="126"/>
      <c r="EP9" s="126"/>
      <c r="EQ9" s="126"/>
      <c r="ER9" s="126"/>
      <c r="ES9" s="126"/>
      <c r="ET9" s="126"/>
      <c r="EU9" s="126"/>
      <c r="EV9" s="126"/>
      <c r="EW9" s="126"/>
      <c r="EX9" s="126"/>
      <c r="EY9" s="126"/>
      <c r="EZ9" s="126"/>
      <c r="FA9" s="126"/>
      <c r="FB9" s="126"/>
      <c r="FC9" s="126"/>
      <c r="FD9" s="126"/>
      <c r="FE9" s="126"/>
      <c r="FF9" s="126"/>
      <c r="FG9" s="126"/>
      <c r="FH9" s="126"/>
      <c r="FI9" s="126"/>
      <c r="FJ9" s="126"/>
      <c r="FK9" s="126"/>
      <c r="FL9" s="126"/>
      <c r="FM9" s="126"/>
      <c r="FN9" s="126"/>
      <c r="FO9" s="126"/>
      <c r="FP9" s="126"/>
      <c r="FQ9" s="126"/>
      <c r="FR9" s="126"/>
      <c r="FS9" s="126"/>
      <c r="FT9" s="126"/>
      <c r="FU9" s="126"/>
      <c r="FV9" s="126"/>
      <c r="FW9" s="126"/>
      <c r="FX9" s="126"/>
      <c r="FY9" s="126"/>
      <c r="FZ9" s="126"/>
      <c r="GA9" s="126"/>
      <c r="GB9" s="126"/>
      <c r="GC9" s="126"/>
      <c r="GD9" s="126"/>
      <c r="GE9" s="126"/>
      <c r="GF9" s="126"/>
      <c r="GG9" s="126"/>
      <c r="GH9" s="126"/>
      <c r="GI9" s="126"/>
      <c r="GJ9" s="126"/>
      <c r="GK9" s="126"/>
      <c r="GL9" s="126"/>
      <c r="GM9" s="126"/>
      <c r="GN9" s="126"/>
      <c r="GO9" s="126"/>
      <c r="GP9" s="126"/>
      <c r="GQ9" s="126"/>
      <c r="GR9" s="126"/>
      <c r="GS9" s="126"/>
      <c r="GT9" s="126"/>
      <c r="GU9" s="126"/>
      <c r="GV9" s="126"/>
      <c r="GW9" s="126"/>
      <c r="GX9" s="126"/>
      <c r="GY9" s="126"/>
      <c r="GZ9" s="126"/>
    </row>
    <row r="10" spans="1:208" s="125" customFormat="1" ht="27" hidden="1" customHeight="1" x14ac:dyDescent="0.25">
      <c r="A10" s="16"/>
      <c r="B10" s="162" t="s">
        <v>106</v>
      </c>
      <c r="C10" s="161">
        <v>3041871</v>
      </c>
      <c r="D10" s="159">
        <v>3888495</v>
      </c>
      <c r="E10" s="161">
        <f>D10-C10</f>
        <v>846624</v>
      </c>
      <c r="F10" s="161">
        <f>D10/C10*100</f>
        <v>127.83234397513898</v>
      </c>
      <c r="G10" s="161"/>
      <c r="H10" s="161"/>
      <c r="I10" s="159"/>
      <c r="J10" s="161"/>
      <c r="K10" s="161"/>
      <c r="L10" s="160">
        <f>I10/12821857*100</f>
        <v>0</v>
      </c>
      <c r="M10" s="160">
        <f>I10/D10*100-100</f>
        <v>-100</v>
      </c>
      <c r="N10" s="160"/>
      <c r="O10" s="161"/>
      <c r="P10" s="161"/>
      <c r="Q10" s="161"/>
      <c r="R10" s="161"/>
      <c r="S10" s="159"/>
      <c r="T10" s="131"/>
      <c r="U10" s="161"/>
      <c r="V10" s="161"/>
      <c r="W10" s="160">
        <f>S10/14179103*100</f>
        <v>0</v>
      </c>
      <c r="X10" s="160"/>
      <c r="Y10" s="160"/>
      <c r="Z10" s="159"/>
      <c r="AA10" s="158"/>
      <c r="AB10" s="13">
        <f t="shared" si="0"/>
        <v>0</v>
      </c>
      <c r="AC10" s="13"/>
      <c r="AD10" s="158"/>
      <c r="AE10" s="13">
        <f t="shared" si="1"/>
        <v>0</v>
      </c>
      <c r="AF10" s="13">
        <f>AE10-AB10</f>
        <v>0</v>
      </c>
      <c r="AG10" s="126"/>
      <c r="AH10" s="126"/>
      <c r="AI10" s="126"/>
      <c r="AJ10" s="126"/>
      <c r="AK10" s="126"/>
      <c r="AL10" s="126"/>
      <c r="AM10" s="126"/>
      <c r="AN10" s="126"/>
      <c r="AO10" s="126"/>
      <c r="AP10" s="126"/>
      <c r="AQ10" s="126"/>
      <c r="AR10" s="126"/>
      <c r="AS10" s="126"/>
      <c r="AT10" s="126"/>
      <c r="AU10" s="126"/>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6"/>
      <c r="CN10" s="126"/>
      <c r="CO10" s="126"/>
      <c r="CP10" s="126"/>
      <c r="CQ10" s="126"/>
      <c r="CR10" s="126"/>
      <c r="CS10" s="126"/>
      <c r="CT10" s="126"/>
      <c r="CU10" s="126"/>
      <c r="CV10" s="126"/>
      <c r="CW10" s="126"/>
      <c r="CX10" s="126"/>
      <c r="CY10" s="126"/>
      <c r="CZ10" s="126"/>
      <c r="DA10" s="126"/>
      <c r="DB10" s="126"/>
      <c r="DC10" s="126"/>
      <c r="DD10" s="126"/>
      <c r="DE10" s="126"/>
      <c r="DF10" s="126"/>
      <c r="DG10" s="126"/>
      <c r="DH10" s="126"/>
      <c r="DI10" s="126"/>
      <c r="DJ10" s="126"/>
      <c r="DK10" s="126"/>
      <c r="DL10" s="126"/>
      <c r="DM10" s="126"/>
      <c r="DN10" s="126"/>
      <c r="DO10" s="126"/>
      <c r="DP10" s="126"/>
      <c r="DQ10" s="126"/>
      <c r="DR10" s="126"/>
      <c r="DS10" s="126"/>
      <c r="DT10" s="126"/>
      <c r="DU10" s="126"/>
      <c r="DV10" s="126"/>
      <c r="DW10" s="126"/>
      <c r="DX10" s="126"/>
      <c r="DY10" s="126"/>
      <c r="DZ10" s="126"/>
      <c r="EA10" s="126"/>
      <c r="EB10" s="126"/>
      <c r="EC10" s="126"/>
      <c r="ED10" s="126"/>
      <c r="EE10" s="126"/>
      <c r="EF10" s="126"/>
      <c r="EG10" s="126"/>
      <c r="EH10" s="126"/>
      <c r="EI10" s="126"/>
      <c r="EJ10" s="126"/>
      <c r="EK10" s="126"/>
      <c r="EL10" s="126"/>
      <c r="EM10" s="126"/>
      <c r="EN10" s="126"/>
      <c r="EO10" s="126"/>
      <c r="EP10" s="126"/>
      <c r="EQ10" s="126"/>
      <c r="ER10" s="126"/>
      <c r="ES10" s="126"/>
      <c r="ET10" s="126"/>
      <c r="EU10" s="126"/>
      <c r="EV10" s="126"/>
      <c r="EW10" s="126"/>
      <c r="EX10" s="126"/>
      <c r="EY10" s="126"/>
      <c r="EZ10" s="126"/>
      <c r="FA10" s="126"/>
      <c r="FB10" s="126"/>
      <c r="FC10" s="126"/>
      <c r="FD10" s="126"/>
      <c r="FE10" s="126"/>
      <c r="FF10" s="126"/>
      <c r="FG10" s="126"/>
      <c r="FH10" s="126"/>
      <c r="FI10" s="126"/>
      <c r="FJ10" s="126"/>
      <c r="FK10" s="126"/>
      <c r="FL10" s="126"/>
      <c r="FM10" s="126"/>
      <c r="FN10" s="126"/>
      <c r="FO10" s="126"/>
      <c r="FP10" s="126"/>
      <c r="FQ10" s="126"/>
      <c r="FR10" s="126"/>
      <c r="FS10" s="126"/>
      <c r="FT10" s="126"/>
      <c r="FU10" s="126"/>
      <c r="FV10" s="126"/>
      <c r="FW10" s="126"/>
      <c r="FX10" s="126"/>
      <c r="FY10" s="126"/>
      <c r="FZ10" s="126"/>
      <c r="GA10" s="126"/>
      <c r="GB10" s="126"/>
      <c r="GC10" s="126"/>
      <c r="GD10" s="126"/>
      <c r="GE10" s="126"/>
      <c r="GF10" s="126"/>
      <c r="GG10" s="126"/>
      <c r="GH10" s="126"/>
      <c r="GI10" s="126"/>
      <c r="GJ10" s="126"/>
      <c r="GK10" s="126"/>
      <c r="GL10" s="126"/>
      <c r="GM10" s="126"/>
      <c r="GN10" s="126"/>
      <c r="GO10" s="126"/>
      <c r="GP10" s="126"/>
      <c r="GQ10" s="126"/>
      <c r="GR10" s="126"/>
      <c r="GS10" s="126"/>
      <c r="GT10" s="126"/>
      <c r="GU10" s="126"/>
      <c r="GV10" s="126"/>
      <c r="GW10" s="126"/>
      <c r="GX10" s="126"/>
      <c r="GY10" s="126"/>
      <c r="GZ10" s="126"/>
    </row>
    <row r="11" spans="1:208" s="125" customFormat="1" ht="33" customHeight="1" x14ac:dyDescent="0.35">
      <c r="A11" s="183" t="s">
        <v>216</v>
      </c>
      <c r="B11" s="182" t="s">
        <v>107</v>
      </c>
      <c r="C11" s="161">
        <v>3008302</v>
      </c>
      <c r="D11" s="159">
        <v>3213614</v>
      </c>
      <c r="E11" s="161">
        <f>D11-C11</f>
        <v>205312</v>
      </c>
      <c r="F11" s="161">
        <f>D11/C11*100</f>
        <v>106.82484670754467</v>
      </c>
      <c r="G11" s="160">
        <v>40</v>
      </c>
      <c r="H11" s="161">
        <v>2620504</v>
      </c>
      <c r="I11" s="159">
        <v>2682430</v>
      </c>
      <c r="J11" s="161">
        <f>I11-H11</f>
        <v>61926</v>
      </c>
      <c r="K11" s="161">
        <f>I11/H11*100</f>
        <v>102.3631331988045</v>
      </c>
      <c r="L11" s="160">
        <f>I11/12821857*100</f>
        <v>20.920760541940219</v>
      </c>
      <c r="M11" s="160">
        <f>I11/D11*100-100</f>
        <v>-16.529178675472536</v>
      </c>
      <c r="N11" s="160">
        <v>48.89</v>
      </c>
      <c r="O11" s="161">
        <v>3565925</v>
      </c>
      <c r="P11" s="161">
        <v>4072176</v>
      </c>
      <c r="Q11" s="161">
        <f>P11-I11</f>
        <v>1389746</v>
      </c>
      <c r="R11" s="161">
        <f>P11/I11*100</f>
        <v>151.80921776150728</v>
      </c>
      <c r="S11" s="159">
        <v>4106556</v>
      </c>
      <c r="T11" s="131"/>
      <c r="U11" s="161">
        <f>S11-O11</f>
        <v>540631</v>
      </c>
      <c r="V11" s="161">
        <f>S11/O11*100</f>
        <v>115.16103114900061</v>
      </c>
      <c r="W11" s="160">
        <f>S11/14179103*100</f>
        <v>28.96202954446413</v>
      </c>
      <c r="X11" s="160">
        <f>S11/I11*100-100</f>
        <v>53.090891467810906</v>
      </c>
      <c r="Y11" s="160">
        <v>47.5</v>
      </c>
      <c r="Z11" s="159">
        <v>6160497.7000000002</v>
      </c>
      <c r="AA11" s="158">
        <v>6516436.5</v>
      </c>
      <c r="AB11" s="13">
        <f t="shared" si="0"/>
        <v>355938.79999999981</v>
      </c>
      <c r="AC11" s="13">
        <f t="shared" ref="AC11:AC17" si="2">AA11/Z11*100</f>
        <v>105.77776045594499</v>
      </c>
      <c r="AD11" s="158">
        <v>6648506.0999999996</v>
      </c>
      <c r="AE11" s="13">
        <f t="shared" si="1"/>
        <v>132069.59999999963</v>
      </c>
      <c r="AF11" s="13">
        <f t="shared" ref="AF11:AF17" si="3">AD11/AA11*100</f>
        <v>102.02671506121482</v>
      </c>
      <c r="AG11" s="126"/>
      <c r="AH11" s="126"/>
      <c r="AI11" s="126"/>
      <c r="AJ11" s="126"/>
      <c r="AK11" s="126"/>
      <c r="AL11" s="126"/>
      <c r="AM11" s="126"/>
      <c r="AN11" s="126"/>
      <c r="AO11" s="126"/>
      <c r="AP11" s="126"/>
      <c r="AQ11" s="126"/>
      <c r="AR11" s="126"/>
      <c r="AS11" s="126"/>
      <c r="AT11" s="126"/>
      <c r="AU11" s="126"/>
      <c r="AV11" s="126"/>
      <c r="AW11" s="126"/>
      <c r="AX11" s="126"/>
      <c r="AY11" s="126"/>
      <c r="AZ11" s="126"/>
      <c r="BA11" s="126"/>
      <c r="BB11" s="126"/>
      <c r="BC11" s="126"/>
      <c r="BD11" s="126"/>
      <c r="BE11" s="126"/>
      <c r="BF11" s="126"/>
      <c r="BG11" s="126"/>
      <c r="BH11" s="126"/>
      <c r="BI11" s="126"/>
      <c r="BJ11" s="126"/>
      <c r="BK11" s="126"/>
      <c r="BL11" s="126"/>
      <c r="BM11" s="126"/>
      <c r="BN11" s="126"/>
      <c r="BO11" s="126"/>
      <c r="BP11" s="126"/>
      <c r="BQ11" s="126"/>
      <c r="BR11" s="126"/>
      <c r="BS11" s="126"/>
      <c r="BT11" s="126"/>
      <c r="BU11" s="126"/>
      <c r="BV11" s="126"/>
      <c r="BW11" s="126"/>
      <c r="BX11" s="126"/>
      <c r="BY11" s="126"/>
      <c r="BZ11" s="126"/>
      <c r="CA11" s="126"/>
      <c r="CB11" s="126"/>
      <c r="CC11" s="126"/>
      <c r="CD11" s="126"/>
      <c r="CE11" s="126"/>
      <c r="CF11" s="126"/>
      <c r="CG11" s="126"/>
      <c r="CH11" s="126"/>
      <c r="CI11" s="126"/>
      <c r="CJ11" s="126"/>
      <c r="CK11" s="126"/>
      <c r="CL11" s="126"/>
      <c r="CM11" s="126"/>
      <c r="CN11" s="126"/>
      <c r="CO11" s="126"/>
      <c r="CP11" s="126"/>
      <c r="CQ11" s="126"/>
      <c r="CR11" s="126"/>
      <c r="CS11" s="126"/>
      <c r="CT11" s="126"/>
      <c r="CU11" s="126"/>
      <c r="CV11" s="126"/>
      <c r="CW11" s="126"/>
      <c r="CX11" s="126"/>
      <c r="CY11" s="126"/>
      <c r="CZ11" s="126"/>
      <c r="DA11" s="126"/>
      <c r="DB11" s="126"/>
      <c r="DC11" s="126"/>
      <c r="DD11" s="126"/>
      <c r="DE11" s="126"/>
      <c r="DF11" s="126"/>
      <c r="DG11" s="126"/>
      <c r="DH11" s="126"/>
      <c r="DI11" s="126"/>
      <c r="DJ11" s="126"/>
      <c r="DK11" s="126"/>
      <c r="DL11" s="126"/>
      <c r="DM11" s="126"/>
      <c r="DN11" s="126"/>
      <c r="DO11" s="126"/>
      <c r="DP11" s="126"/>
      <c r="DQ11" s="126"/>
      <c r="DR11" s="126"/>
      <c r="DS11" s="126"/>
      <c r="DT11" s="126"/>
      <c r="DU11" s="126"/>
      <c r="DV11" s="126"/>
      <c r="DW11" s="126"/>
      <c r="DX11" s="126"/>
      <c r="DY11" s="126"/>
      <c r="DZ11" s="126"/>
      <c r="EA11" s="126"/>
      <c r="EB11" s="126"/>
      <c r="EC11" s="126"/>
      <c r="ED11" s="126"/>
      <c r="EE11" s="126"/>
      <c r="EF11" s="126"/>
      <c r="EG11" s="126"/>
      <c r="EH11" s="126"/>
      <c r="EI11" s="126"/>
      <c r="EJ11" s="126"/>
      <c r="EK11" s="126"/>
      <c r="EL11" s="126"/>
      <c r="EM11" s="126"/>
      <c r="EN11" s="126"/>
      <c r="EO11" s="126"/>
      <c r="EP11" s="126"/>
      <c r="EQ11" s="126"/>
      <c r="ER11" s="126"/>
      <c r="ES11" s="126"/>
      <c r="ET11" s="126"/>
      <c r="EU11" s="126"/>
      <c r="EV11" s="126"/>
      <c r="EW11" s="126"/>
      <c r="EX11" s="126"/>
      <c r="EY11" s="126"/>
      <c r="EZ11" s="126"/>
      <c r="FA11" s="126"/>
      <c r="FB11" s="126"/>
      <c r="FC11" s="126"/>
      <c r="FD11" s="126"/>
      <c r="FE11" s="126"/>
      <c r="FF11" s="126"/>
      <c r="FG11" s="126"/>
      <c r="FH11" s="126"/>
      <c r="FI11" s="126"/>
      <c r="FJ11" s="126"/>
      <c r="FK11" s="126"/>
      <c r="FL11" s="126"/>
      <c r="FM11" s="126"/>
      <c r="FN11" s="126"/>
      <c r="FO11" s="126"/>
      <c r="FP11" s="126"/>
      <c r="FQ11" s="126"/>
      <c r="FR11" s="126"/>
      <c r="FS11" s="126"/>
      <c r="FT11" s="126"/>
      <c r="FU11" s="126"/>
      <c r="FV11" s="126"/>
      <c r="FW11" s="126"/>
      <c r="FX11" s="126"/>
      <c r="FY11" s="126"/>
      <c r="FZ11" s="126"/>
      <c r="GA11" s="126"/>
      <c r="GB11" s="126"/>
      <c r="GC11" s="126"/>
      <c r="GD11" s="126"/>
      <c r="GE11" s="126"/>
      <c r="GF11" s="126"/>
      <c r="GG11" s="126"/>
      <c r="GH11" s="126"/>
      <c r="GI11" s="126"/>
      <c r="GJ11" s="126"/>
      <c r="GK11" s="126"/>
      <c r="GL11" s="126"/>
      <c r="GM11" s="126"/>
      <c r="GN11" s="126"/>
      <c r="GO11" s="126"/>
      <c r="GP11" s="126"/>
      <c r="GQ11" s="126"/>
      <c r="GR11" s="126"/>
      <c r="GS11" s="126"/>
      <c r="GT11" s="126"/>
      <c r="GU11" s="126"/>
      <c r="GV11" s="126"/>
      <c r="GW11" s="126"/>
      <c r="GX11" s="126"/>
      <c r="GY11" s="126"/>
      <c r="GZ11" s="126"/>
    </row>
    <row r="12" spans="1:208" s="164" customFormat="1" ht="20.25" hidden="1" customHeight="1" x14ac:dyDescent="0.25">
      <c r="A12" s="181"/>
      <c r="B12" s="180" t="s">
        <v>108</v>
      </c>
      <c r="C12" s="169"/>
      <c r="D12" s="167"/>
      <c r="E12" s="169"/>
      <c r="F12" s="169"/>
      <c r="G12" s="168"/>
      <c r="H12" s="169"/>
      <c r="I12" s="167"/>
      <c r="J12" s="169"/>
      <c r="K12" s="169"/>
      <c r="L12" s="168"/>
      <c r="M12" s="168"/>
      <c r="N12" s="168"/>
      <c r="O12" s="169"/>
      <c r="P12" s="169"/>
      <c r="Q12" s="169"/>
      <c r="R12" s="169"/>
      <c r="S12" s="167">
        <v>746570</v>
      </c>
      <c r="T12" s="170"/>
      <c r="U12" s="169"/>
      <c r="V12" s="169"/>
      <c r="W12" s="168"/>
      <c r="X12" s="168"/>
      <c r="Y12" s="168"/>
      <c r="Z12" s="167">
        <v>1165500</v>
      </c>
      <c r="AA12" s="166">
        <v>984122.9</v>
      </c>
      <c r="AB12" s="13">
        <f t="shared" si="0"/>
        <v>-181377.09999999998</v>
      </c>
      <c r="AC12" s="13">
        <f t="shared" si="2"/>
        <v>84.43782925782925</v>
      </c>
      <c r="AD12" s="166">
        <v>437528.8</v>
      </c>
      <c r="AE12" s="13">
        <f t="shared" si="1"/>
        <v>-546594.10000000009</v>
      </c>
      <c r="AF12" s="13">
        <f t="shared" si="3"/>
        <v>44.458756116741114</v>
      </c>
      <c r="AG12" s="165"/>
      <c r="AH12" s="165"/>
      <c r="AI12" s="165"/>
      <c r="AJ12" s="165"/>
      <c r="AK12" s="165"/>
      <c r="AL12" s="165"/>
      <c r="AM12" s="165"/>
      <c r="AN12" s="165"/>
      <c r="AO12" s="165"/>
      <c r="AP12" s="165"/>
      <c r="AQ12" s="165"/>
      <c r="AR12" s="165"/>
      <c r="AS12" s="165"/>
      <c r="AT12" s="165"/>
      <c r="AU12" s="165"/>
      <c r="AV12" s="165"/>
      <c r="AW12" s="165"/>
      <c r="AX12" s="165"/>
      <c r="AY12" s="165"/>
      <c r="AZ12" s="165"/>
      <c r="BA12" s="165"/>
      <c r="BB12" s="165"/>
      <c r="BC12" s="165"/>
      <c r="BD12" s="165"/>
      <c r="BE12" s="165"/>
      <c r="BF12" s="165"/>
      <c r="BG12" s="165"/>
      <c r="BH12" s="165"/>
      <c r="BI12" s="165"/>
      <c r="BJ12" s="165"/>
      <c r="BK12" s="165"/>
      <c r="BL12" s="165"/>
      <c r="BM12" s="165"/>
      <c r="BN12" s="165"/>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5"/>
      <c r="DV12" s="165"/>
      <c r="DW12" s="165"/>
      <c r="DX12" s="165"/>
      <c r="DY12" s="165"/>
      <c r="DZ12" s="165"/>
      <c r="EA12" s="165"/>
      <c r="EB12" s="165"/>
      <c r="EC12" s="165"/>
      <c r="ED12" s="165"/>
      <c r="EE12" s="165"/>
      <c r="EF12" s="165"/>
      <c r="EG12" s="165"/>
      <c r="EH12" s="165"/>
      <c r="EI12" s="165"/>
      <c r="EJ12" s="165"/>
      <c r="EK12" s="165"/>
      <c r="EL12" s="165"/>
      <c r="EM12" s="165"/>
      <c r="EN12" s="165"/>
      <c r="EO12" s="165"/>
      <c r="EP12" s="165"/>
      <c r="EQ12" s="165"/>
      <c r="ER12" s="165"/>
      <c r="ES12" s="165"/>
      <c r="ET12" s="165"/>
      <c r="EU12" s="165"/>
      <c r="EV12" s="165"/>
      <c r="EW12" s="165"/>
      <c r="EX12" s="165"/>
      <c r="EY12" s="165"/>
      <c r="EZ12" s="165"/>
      <c r="FA12" s="165"/>
      <c r="FB12" s="165"/>
      <c r="FC12" s="165"/>
      <c r="FD12" s="165"/>
      <c r="FE12" s="165"/>
      <c r="FF12" s="165"/>
      <c r="FG12" s="165"/>
      <c r="FH12" s="165"/>
      <c r="FI12" s="165"/>
      <c r="FJ12" s="165"/>
      <c r="FK12" s="165"/>
      <c r="FL12" s="165"/>
      <c r="FM12" s="165"/>
      <c r="FN12" s="165"/>
      <c r="FO12" s="165"/>
      <c r="FP12" s="165"/>
      <c r="FQ12" s="165"/>
      <c r="FR12" s="165"/>
      <c r="FS12" s="165"/>
      <c r="FT12" s="165"/>
      <c r="FU12" s="165"/>
      <c r="FV12" s="165"/>
      <c r="FW12" s="165"/>
      <c r="FX12" s="165"/>
      <c r="FY12" s="165"/>
      <c r="FZ12" s="165"/>
      <c r="GA12" s="165"/>
      <c r="GB12" s="165"/>
      <c r="GC12" s="165"/>
      <c r="GD12" s="165"/>
      <c r="GE12" s="165"/>
      <c r="GF12" s="165"/>
      <c r="GG12" s="165"/>
      <c r="GH12" s="165"/>
      <c r="GI12" s="165"/>
      <c r="GJ12" s="165"/>
      <c r="GK12" s="165"/>
      <c r="GL12" s="165"/>
      <c r="GM12" s="165"/>
      <c r="GN12" s="165"/>
      <c r="GO12" s="165"/>
      <c r="GP12" s="165"/>
      <c r="GQ12" s="165"/>
      <c r="GR12" s="165"/>
      <c r="GS12" s="165"/>
      <c r="GT12" s="165"/>
      <c r="GU12" s="165"/>
      <c r="GV12" s="165"/>
      <c r="GW12" s="165"/>
      <c r="GX12" s="165"/>
      <c r="GY12" s="165"/>
      <c r="GZ12" s="165"/>
    </row>
    <row r="13" spans="1:208" s="125" customFormat="1" ht="33" customHeight="1" x14ac:dyDescent="0.35">
      <c r="A13" s="133" t="s">
        <v>215</v>
      </c>
      <c r="B13" s="132" t="s">
        <v>109</v>
      </c>
      <c r="C13" s="14">
        <f>C14+C15+C16</f>
        <v>298926</v>
      </c>
      <c r="D13" s="130">
        <f>D14+D15+D16</f>
        <v>308962</v>
      </c>
      <c r="E13" s="14">
        <f t="shared" ref="E13:E41" si="4">D13-C13</f>
        <v>10036</v>
      </c>
      <c r="F13" s="14">
        <f>D13/C13*100</f>
        <v>103.35735265584125</v>
      </c>
      <c r="G13" s="13">
        <v>90</v>
      </c>
      <c r="H13" s="14">
        <f>H14+H15+H16</f>
        <v>401100</v>
      </c>
      <c r="I13" s="130">
        <f>I14+I15+I16</f>
        <v>415510</v>
      </c>
      <c r="J13" s="14">
        <f t="shared" ref="J13:J25" si="5">I13-H13</f>
        <v>14410</v>
      </c>
      <c r="K13" s="14">
        <f t="shared" ref="K13:K25" si="6">I13/H13*100</f>
        <v>103.59262029419098</v>
      </c>
      <c r="L13" s="13">
        <f t="shared" ref="L13:L44" si="7">I13/12821857*100</f>
        <v>3.2406382320439229</v>
      </c>
      <c r="M13" s="13">
        <f>I13/D13*100-100</f>
        <v>34.485794369534119</v>
      </c>
      <c r="N13" s="13">
        <v>90</v>
      </c>
      <c r="O13" s="14">
        <f>O14+O15+O16</f>
        <v>444649</v>
      </c>
      <c r="P13" s="14">
        <f>P14+P15+P16</f>
        <v>536461</v>
      </c>
      <c r="Q13" s="14">
        <f t="shared" ref="Q13:Q22" si="8">P13-I13</f>
        <v>120951</v>
      </c>
      <c r="R13" s="14">
        <f>P13/I13*100</f>
        <v>129.10904671367717</v>
      </c>
      <c r="S13" s="130">
        <f>S14+S15+S16</f>
        <v>540501</v>
      </c>
      <c r="T13" s="131"/>
      <c r="U13" s="14">
        <f t="shared" ref="U13:U25" si="9">S13-O13</f>
        <v>95852</v>
      </c>
      <c r="V13" s="14">
        <f>S13/O13*100</f>
        <v>121.55677849269873</v>
      </c>
      <c r="W13" s="13">
        <f t="shared" ref="W13:W44" si="10">S13/14179103*100</f>
        <v>3.8119548182984491</v>
      </c>
      <c r="X13" s="13">
        <f t="shared" ref="X13:X25" si="11">S13/I13*100-100</f>
        <v>30.081345815985173</v>
      </c>
      <c r="Y13" s="13">
        <v>90</v>
      </c>
      <c r="Z13" s="130">
        <f>Z14+Z15+Z16</f>
        <v>763790.1</v>
      </c>
      <c r="AA13" s="134">
        <f>AA14+AA15+AA16</f>
        <v>922025.39999999991</v>
      </c>
      <c r="AB13" s="13">
        <f t="shared" si="0"/>
        <v>158235.29999999993</v>
      </c>
      <c r="AC13" s="13">
        <f t="shared" si="2"/>
        <v>120.71711848582483</v>
      </c>
      <c r="AD13" s="134">
        <f>AD14+AD15+AD16</f>
        <v>1156060.2</v>
      </c>
      <c r="AE13" s="13">
        <f t="shared" si="1"/>
        <v>234034.80000000005</v>
      </c>
      <c r="AF13" s="13">
        <f t="shared" si="3"/>
        <v>125.38268468525922</v>
      </c>
      <c r="AG13" s="126"/>
      <c r="AH13" s="126"/>
      <c r="AI13" s="126"/>
      <c r="AJ13" s="126"/>
      <c r="AK13" s="126"/>
      <c r="AL13" s="126"/>
      <c r="AM13" s="126"/>
      <c r="AN13" s="126"/>
      <c r="AO13" s="126"/>
      <c r="AP13" s="126"/>
      <c r="AQ13" s="126"/>
      <c r="AR13" s="126"/>
      <c r="AS13" s="126"/>
      <c r="AT13" s="126"/>
      <c r="AU13" s="126"/>
      <c r="AV13" s="126"/>
      <c r="AW13" s="126"/>
      <c r="AX13" s="126"/>
      <c r="AY13" s="126"/>
      <c r="AZ13" s="126"/>
      <c r="BA13" s="126"/>
      <c r="BB13" s="126"/>
      <c r="BC13" s="126"/>
      <c r="BD13" s="126"/>
      <c r="BE13" s="126"/>
      <c r="BF13" s="126"/>
      <c r="BG13" s="126"/>
      <c r="BH13" s="126"/>
      <c r="BI13" s="126"/>
      <c r="BJ13" s="126"/>
      <c r="BK13" s="126"/>
      <c r="BL13" s="126"/>
      <c r="BM13" s="126"/>
      <c r="BN13" s="126"/>
      <c r="BO13" s="126"/>
      <c r="BP13" s="126"/>
      <c r="BQ13" s="126"/>
      <c r="BR13" s="126"/>
      <c r="BS13" s="126"/>
      <c r="BT13" s="126"/>
      <c r="BU13" s="126"/>
      <c r="BV13" s="126"/>
      <c r="BW13" s="126"/>
      <c r="BX13" s="126"/>
      <c r="BY13" s="126"/>
      <c r="BZ13" s="126"/>
      <c r="CA13" s="126"/>
      <c r="CB13" s="126"/>
      <c r="CC13" s="126"/>
      <c r="CD13" s="126"/>
      <c r="CE13" s="126"/>
      <c r="CF13" s="126"/>
      <c r="CG13" s="126"/>
      <c r="CH13" s="126"/>
      <c r="CI13" s="126"/>
      <c r="CJ13" s="126"/>
      <c r="CK13" s="126"/>
      <c r="CL13" s="126"/>
      <c r="CM13" s="126"/>
      <c r="CN13" s="126"/>
      <c r="CO13" s="126"/>
      <c r="CP13" s="126"/>
      <c r="CQ13" s="126"/>
      <c r="CR13" s="126"/>
      <c r="CS13" s="126"/>
      <c r="CT13" s="126"/>
      <c r="CU13" s="126"/>
      <c r="CV13" s="126"/>
      <c r="CW13" s="126"/>
      <c r="CX13" s="126"/>
      <c r="CY13" s="126"/>
      <c r="CZ13" s="126"/>
      <c r="DA13" s="126"/>
      <c r="DB13" s="126"/>
      <c r="DC13" s="126"/>
      <c r="DD13" s="126"/>
      <c r="DE13" s="126"/>
      <c r="DF13" s="126"/>
      <c r="DG13" s="126"/>
      <c r="DH13" s="126"/>
      <c r="DI13" s="126"/>
      <c r="DJ13" s="126"/>
      <c r="DK13" s="126"/>
      <c r="DL13" s="126"/>
      <c r="DM13" s="126"/>
      <c r="DN13" s="126"/>
      <c r="DO13" s="126"/>
      <c r="DP13" s="126"/>
      <c r="DQ13" s="126"/>
      <c r="DR13" s="126"/>
      <c r="DS13" s="126"/>
      <c r="DT13" s="126"/>
      <c r="DU13" s="126"/>
      <c r="DV13" s="126"/>
      <c r="DW13" s="126"/>
      <c r="DX13" s="126"/>
      <c r="DY13" s="126"/>
      <c r="DZ13" s="126"/>
      <c r="EA13" s="126"/>
      <c r="EB13" s="126"/>
      <c r="EC13" s="126"/>
      <c r="ED13" s="126"/>
      <c r="EE13" s="126"/>
      <c r="EF13" s="126"/>
      <c r="EG13" s="126"/>
      <c r="EH13" s="126"/>
      <c r="EI13" s="126"/>
      <c r="EJ13" s="126"/>
      <c r="EK13" s="126"/>
      <c r="EL13" s="126"/>
      <c r="EM13" s="126"/>
      <c r="EN13" s="126"/>
      <c r="EO13" s="126"/>
      <c r="EP13" s="126"/>
      <c r="EQ13" s="126"/>
      <c r="ER13" s="126"/>
      <c r="ES13" s="126"/>
      <c r="ET13" s="126"/>
      <c r="EU13" s="126"/>
      <c r="EV13" s="126"/>
      <c r="EW13" s="126"/>
      <c r="EX13" s="126"/>
      <c r="EY13" s="126"/>
      <c r="EZ13" s="126"/>
      <c r="FA13" s="126"/>
      <c r="FB13" s="126"/>
      <c r="FC13" s="126"/>
      <c r="FD13" s="126"/>
      <c r="FE13" s="126"/>
      <c r="FF13" s="126"/>
      <c r="FG13" s="126"/>
      <c r="FH13" s="126"/>
      <c r="FI13" s="126"/>
      <c r="FJ13" s="126"/>
      <c r="FK13" s="126"/>
      <c r="FL13" s="126"/>
      <c r="FM13" s="126"/>
      <c r="FN13" s="126"/>
      <c r="FO13" s="126"/>
      <c r="FP13" s="126"/>
      <c r="FQ13" s="126"/>
      <c r="FR13" s="126"/>
      <c r="FS13" s="126"/>
      <c r="FT13" s="126"/>
      <c r="FU13" s="126"/>
      <c r="FV13" s="126"/>
      <c r="FW13" s="126"/>
      <c r="FX13" s="126"/>
      <c r="FY13" s="126"/>
      <c r="FZ13" s="126"/>
      <c r="GA13" s="126"/>
      <c r="GB13" s="126"/>
      <c r="GC13" s="126"/>
      <c r="GD13" s="126"/>
      <c r="GE13" s="126"/>
      <c r="GF13" s="126"/>
      <c r="GG13" s="126"/>
      <c r="GH13" s="126"/>
      <c r="GI13" s="126"/>
      <c r="GJ13" s="126"/>
      <c r="GK13" s="126"/>
      <c r="GL13" s="126"/>
      <c r="GM13" s="126"/>
      <c r="GN13" s="126"/>
      <c r="GO13" s="126"/>
      <c r="GP13" s="126"/>
      <c r="GQ13" s="126"/>
      <c r="GR13" s="126"/>
      <c r="GS13" s="126"/>
      <c r="GT13" s="126"/>
      <c r="GU13" s="126"/>
      <c r="GV13" s="126"/>
      <c r="GW13" s="126"/>
      <c r="GX13" s="126"/>
      <c r="GY13" s="126"/>
      <c r="GZ13" s="126"/>
    </row>
    <row r="14" spans="1:208" s="125" customFormat="1" ht="59.25" hidden="1" customHeight="1" x14ac:dyDescent="0.25">
      <c r="A14" s="16" t="s">
        <v>214</v>
      </c>
      <c r="B14" s="162" t="s">
        <v>110</v>
      </c>
      <c r="C14" s="161">
        <v>70350</v>
      </c>
      <c r="D14" s="159">
        <v>97038</v>
      </c>
      <c r="E14" s="161">
        <f t="shared" si="4"/>
        <v>26688</v>
      </c>
      <c r="F14" s="161">
        <f>D14/C14*100</f>
        <v>137.9360341151386</v>
      </c>
      <c r="G14" s="160"/>
      <c r="H14" s="161">
        <v>122216</v>
      </c>
      <c r="I14" s="159">
        <v>136400</v>
      </c>
      <c r="J14" s="161">
        <f t="shared" si="5"/>
        <v>14184</v>
      </c>
      <c r="K14" s="161">
        <f t="shared" si="6"/>
        <v>111.60568174379786</v>
      </c>
      <c r="L14" s="160">
        <f t="shared" si="7"/>
        <v>1.06380846393779</v>
      </c>
      <c r="M14" s="160">
        <f>I14/D14*100-100</f>
        <v>40.563490591314746</v>
      </c>
      <c r="N14" s="160"/>
      <c r="O14" s="161">
        <v>135660</v>
      </c>
      <c r="P14" s="161">
        <v>209258</v>
      </c>
      <c r="Q14" s="161">
        <f t="shared" si="8"/>
        <v>72858</v>
      </c>
      <c r="R14" s="161">
        <f>P14/I14*100</f>
        <v>153.4149560117302</v>
      </c>
      <c r="S14" s="159">
        <v>211704</v>
      </c>
      <c r="T14" s="131"/>
      <c r="U14" s="161">
        <f t="shared" si="9"/>
        <v>76044</v>
      </c>
      <c r="V14" s="161">
        <f>S14/O14*100</f>
        <v>156.05484298982751</v>
      </c>
      <c r="W14" s="160">
        <f t="shared" si="10"/>
        <v>1.4930704713831333</v>
      </c>
      <c r="X14" s="160">
        <f t="shared" si="11"/>
        <v>55.208211143694996</v>
      </c>
      <c r="Y14" s="160"/>
      <c r="Z14" s="159">
        <v>380321.2</v>
      </c>
      <c r="AA14" s="158">
        <v>483225.5</v>
      </c>
      <c r="AB14" s="13">
        <f t="shared" si="0"/>
        <v>102904.29999999999</v>
      </c>
      <c r="AC14" s="13">
        <f t="shared" si="2"/>
        <v>127.05720848587983</v>
      </c>
      <c r="AD14" s="158">
        <v>673232.4</v>
      </c>
      <c r="AE14" s="13">
        <f t="shared" si="1"/>
        <v>190006.90000000002</v>
      </c>
      <c r="AF14" s="13">
        <f t="shared" si="3"/>
        <v>139.32054496296243</v>
      </c>
      <c r="AG14" s="126"/>
      <c r="AH14" s="126"/>
      <c r="AI14" s="126"/>
      <c r="AJ14" s="126"/>
      <c r="AK14" s="126"/>
      <c r="AL14" s="126"/>
      <c r="AM14" s="126"/>
      <c r="AN14" s="126"/>
      <c r="AO14" s="126"/>
      <c r="AP14" s="126"/>
      <c r="AQ14" s="126"/>
      <c r="AR14" s="126"/>
      <c r="AS14" s="126"/>
      <c r="AT14" s="126"/>
      <c r="AU14" s="126"/>
      <c r="AV14" s="126"/>
      <c r="AW14" s="126"/>
      <c r="AX14" s="126"/>
      <c r="AY14" s="126"/>
      <c r="AZ14" s="126"/>
      <c r="BA14" s="126"/>
      <c r="BB14" s="126"/>
      <c r="BC14" s="126"/>
      <c r="BD14" s="126"/>
      <c r="BE14" s="126"/>
      <c r="BF14" s="126"/>
      <c r="BG14" s="126"/>
      <c r="BH14" s="126"/>
      <c r="BI14" s="126"/>
      <c r="BJ14" s="126"/>
      <c r="BK14" s="126"/>
      <c r="BL14" s="126"/>
      <c r="BM14" s="126"/>
      <c r="BN14" s="126"/>
      <c r="BO14" s="126"/>
      <c r="BP14" s="126"/>
      <c r="BQ14" s="126"/>
      <c r="BR14" s="126"/>
      <c r="BS14" s="126"/>
      <c r="BT14" s="126"/>
      <c r="BU14" s="126"/>
      <c r="BV14" s="126"/>
      <c r="BW14" s="126"/>
      <c r="BX14" s="126"/>
      <c r="BY14" s="126"/>
      <c r="BZ14" s="126"/>
      <c r="CA14" s="126"/>
      <c r="CB14" s="126"/>
      <c r="CC14" s="126"/>
      <c r="CD14" s="126"/>
      <c r="CE14" s="126"/>
      <c r="CF14" s="126"/>
      <c r="CG14" s="126"/>
      <c r="CH14" s="126"/>
      <c r="CI14" s="126"/>
      <c r="CJ14" s="126"/>
      <c r="CK14" s="126"/>
      <c r="CL14" s="126"/>
      <c r="CM14" s="126"/>
      <c r="CN14" s="126"/>
      <c r="CO14" s="126"/>
      <c r="CP14" s="126"/>
      <c r="CQ14" s="126"/>
      <c r="CR14" s="126"/>
      <c r="CS14" s="126"/>
      <c r="CT14" s="126"/>
      <c r="CU14" s="126"/>
      <c r="CV14" s="126"/>
      <c r="CW14" s="126"/>
      <c r="CX14" s="126"/>
      <c r="CY14" s="126"/>
      <c r="CZ14" s="126"/>
      <c r="DA14" s="126"/>
      <c r="DB14" s="126"/>
      <c r="DC14" s="126"/>
      <c r="DD14" s="126"/>
      <c r="DE14" s="126"/>
      <c r="DF14" s="126"/>
      <c r="DG14" s="126"/>
      <c r="DH14" s="126"/>
      <c r="DI14" s="126"/>
      <c r="DJ14" s="126"/>
      <c r="DK14" s="126"/>
      <c r="DL14" s="126"/>
      <c r="DM14" s="126"/>
      <c r="DN14" s="126"/>
      <c r="DO14" s="126"/>
      <c r="DP14" s="126"/>
      <c r="DQ14" s="126"/>
      <c r="DR14" s="126"/>
      <c r="DS14" s="126"/>
      <c r="DT14" s="126"/>
      <c r="DU14" s="126"/>
      <c r="DV14" s="126"/>
      <c r="DW14" s="126"/>
      <c r="DX14" s="126"/>
      <c r="DY14" s="126"/>
      <c r="DZ14" s="126"/>
      <c r="EA14" s="126"/>
      <c r="EB14" s="126"/>
      <c r="EC14" s="126"/>
      <c r="ED14" s="126"/>
      <c r="EE14" s="126"/>
      <c r="EF14" s="126"/>
      <c r="EG14" s="126"/>
      <c r="EH14" s="126"/>
      <c r="EI14" s="126"/>
      <c r="EJ14" s="126"/>
      <c r="EK14" s="126"/>
      <c r="EL14" s="126"/>
      <c r="EM14" s="126"/>
      <c r="EN14" s="126"/>
      <c r="EO14" s="126"/>
      <c r="EP14" s="126"/>
      <c r="EQ14" s="126"/>
      <c r="ER14" s="126"/>
      <c r="ES14" s="126"/>
      <c r="ET14" s="126"/>
      <c r="EU14" s="126"/>
      <c r="EV14" s="126"/>
      <c r="EW14" s="126"/>
      <c r="EX14" s="126"/>
      <c r="EY14" s="126"/>
      <c r="EZ14" s="126"/>
      <c r="FA14" s="126"/>
      <c r="FB14" s="126"/>
      <c r="FC14" s="126"/>
      <c r="FD14" s="126"/>
      <c r="FE14" s="126"/>
      <c r="FF14" s="126"/>
      <c r="FG14" s="126"/>
      <c r="FH14" s="126"/>
      <c r="FI14" s="126"/>
      <c r="FJ14" s="126"/>
      <c r="FK14" s="126"/>
      <c r="FL14" s="126"/>
      <c r="FM14" s="126"/>
      <c r="FN14" s="126"/>
      <c r="FO14" s="126"/>
      <c r="FP14" s="126"/>
      <c r="FQ14" s="126"/>
      <c r="FR14" s="126"/>
      <c r="FS14" s="126"/>
      <c r="FT14" s="126"/>
      <c r="FU14" s="126"/>
      <c r="FV14" s="126"/>
      <c r="FW14" s="126"/>
      <c r="FX14" s="126"/>
      <c r="FY14" s="126"/>
      <c r="FZ14" s="126"/>
      <c r="GA14" s="126"/>
      <c r="GB14" s="126"/>
      <c r="GC14" s="126"/>
      <c r="GD14" s="126"/>
      <c r="GE14" s="126"/>
      <c r="GF14" s="126"/>
      <c r="GG14" s="126"/>
      <c r="GH14" s="126"/>
      <c r="GI14" s="126"/>
      <c r="GJ14" s="126"/>
      <c r="GK14" s="126"/>
      <c r="GL14" s="126"/>
      <c r="GM14" s="126"/>
      <c r="GN14" s="126"/>
      <c r="GO14" s="126"/>
      <c r="GP14" s="126"/>
      <c r="GQ14" s="126"/>
      <c r="GR14" s="126"/>
      <c r="GS14" s="126"/>
      <c r="GT14" s="126"/>
      <c r="GU14" s="126"/>
      <c r="GV14" s="126"/>
      <c r="GW14" s="126"/>
      <c r="GX14" s="126"/>
      <c r="GY14" s="126"/>
      <c r="GZ14" s="126"/>
    </row>
    <row r="15" spans="1:208" s="125" customFormat="1" ht="39" hidden="1" customHeight="1" x14ac:dyDescent="0.25">
      <c r="A15" s="16" t="s">
        <v>213</v>
      </c>
      <c r="B15" s="162" t="s">
        <v>111</v>
      </c>
      <c r="C15" s="161">
        <v>228576</v>
      </c>
      <c r="D15" s="159">
        <v>211927</v>
      </c>
      <c r="E15" s="161">
        <f t="shared" si="4"/>
        <v>-16649</v>
      </c>
      <c r="F15" s="161">
        <f>D15/C15*100</f>
        <v>92.716208175836485</v>
      </c>
      <c r="G15" s="160"/>
      <c r="H15" s="161">
        <v>278708</v>
      </c>
      <c r="I15" s="159">
        <v>278933</v>
      </c>
      <c r="J15" s="161">
        <f t="shared" si="5"/>
        <v>225</v>
      </c>
      <c r="K15" s="161">
        <f t="shared" si="6"/>
        <v>100.08072965253957</v>
      </c>
      <c r="L15" s="160">
        <f t="shared" si="7"/>
        <v>2.1754493128413457</v>
      </c>
      <c r="M15" s="160">
        <f>I15/D15*100-100</f>
        <v>31.617490928480095</v>
      </c>
      <c r="N15" s="160"/>
      <c r="O15" s="161">
        <v>308989</v>
      </c>
      <c r="P15" s="161">
        <v>327125</v>
      </c>
      <c r="Q15" s="161">
        <f t="shared" si="8"/>
        <v>48192</v>
      </c>
      <c r="R15" s="161">
        <f>P15/I15*100</f>
        <v>117.27726730074963</v>
      </c>
      <c r="S15" s="159">
        <v>328719</v>
      </c>
      <c r="T15" s="131"/>
      <c r="U15" s="161">
        <f t="shared" si="9"/>
        <v>19730</v>
      </c>
      <c r="V15" s="161">
        <f>S15/O15*100</f>
        <v>106.38534057846721</v>
      </c>
      <c r="W15" s="160">
        <f t="shared" si="10"/>
        <v>2.3183342415948318</v>
      </c>
      <c r="X15" s="160">
        <f t="shared" si="11"/>
        <v>17.848730698769955</v>
      </c>
      <c r="Y15" s="160"/>
      <c r="Z15" s="159">
        <v>383247.2</v>
      </c>
      <c r="AA15" s="158">
        <v>438283.2</v>
      </c>
      <c r="AB15" s="13">
        <f t="shared" si="0"/>
        <v>55036</v>
      </c>
      <c r="AC15" s="13">
        <f t="shared" si="2"/>
        <v>114.36044412066155</v>
      </c>
      <c r="AD15" s="158">
        <v>482216.3</v>
      </c>
      <c r="AE15" s="13">
        <f t="shared" si="1"/>
        <v>43933.099999999977</v>
      </c>
      <c r="AF15" s="13">
        <f t="shared" si="3"/>
        <v>110.0239069168063</v>
      </c>
      <c r="AG15" s="126"/>
      <c r="AH15" s="126"/>
      <c r="AI15" s="126"/>
      <c r="AJ15" s="126"/>
      <c r="AK15" s="126"/>
      <c r="AL15" s="126"/>
      <c r="AM15" s="126"/>
      <c r="AN15" s="126"/>
      <c r="AO15" s="126"/>
      <c r="AP15" s="126"/>
      <c r="AQ15" s="126"/>
      <c r="AR15" s="126"/>
      <c r="AS15" s="126"/>
      <c r="AT15" s="126"/>
      <c r="AU15" s="126"/>
      <c r="AV15" s="126"/>
      <c r="AW15" s="126"/>
      <c r="AX15" s="126"/>
      <c r="AY15" s="126"/>
      <c r="AZ15" s="126"/>
      <c r="BA15" s="126"/>
      <c r="BB15" s="126"/>
      <c r="BC15" s="126"/>
      <c r="BD15" s="126"/>
      <c r="BE15" s="126"/>
      <c r="BF15" s="126"/>
      <c r="BG15" s="126"/>
      <c r="BH15" s="126"/>
      <c r="BI15" s="126"/>
      <c r="BJ15" s="126"/>
      <c r="BK15" s="126"/>
      <c r="BL15" s="126"/>
      <c r="BM15" s="126"/>
      <c r="BN15" s="126"/>
      <c r="BO15" s="126"/>
      <c r="BP15" s="126"/>
      <c r="BQ15" s="126"/>
      <c r="BR15" s="126"/>
      <c r="BS15" s="126"/>
      <c r="BT15" s="126"/>
      <c r="BU15" s="126"/>
      <c r="BV15" s="126"/>
      <c r="BW15" s="126"/>
      <c r="BX15" s="126"/>
      <c r="BY15" s="126"/>
      <c r="BZ15" s="126"/>
      <c r="CA15" s="126"/>
      <c r="CB15" s="126"/>
      <c r="CC15" s="126"/>
      <c r="CD15" s="126"/>
      <c r="CE15" s="126"/>
      <c r="CF15" s="126"/>
      <c r="CG15" s="126"/>
      <c r="CH15" s="126"/>
      <c r="CI15" s="126"/>
      <c r="CJ15" s="126"/>
      <c r="CK15" s="126"/>
      <c r="CL15" s="126"/>
      <c r="CM15" s="126"/>
      <c r="CN15" s="126"/>
      <c r="CO15" s="126"/>
      <c r="CP15" s="126"/>
      <c r="CQ15" s="126"/>
      <c r="CR15" s="126"/>
      <c r="CS15" s="126"/>
      <c r="CT15" s="126"/>
      <c r="CU15" s="126"/>
      <c r="CV15" s="126"/>
      <c r="CW15" s="126"/>
      <c r="CX15" s="126"/>
      <c r="CY15" s="126"/>
      <c r="CZ15" s="126"/>
      <c r="DA15" s="126"/>
      <c r="DB15" s="126"/>
      <c r="DC15" s="126"/>
      <c r="DD15" s="126"/>
      <c r="DE15" s="126"/>
      <c r="DF15" s="126"/>
      <c r="DG15" s="126"/>
      <c r="DH15" s="126"/>
      <c r="DI15" s="126"/>
      <c r="DJ15" s="126"/>
      <c r="DK15" s="126"/>
      <c r="DL15" s="126"/>
      <c r="DM15" s="126"/>
      <c r="DN15" s="126"/>
      <c r="DO15" s="126"/>
      <c r="DP15" s="126"/>
      <c r="DQ15" s="126"/>
      <c r="DR15" s="126"/>
      <c r="DS15" s="126"/>
      <c r="DT15" s="126"/>
      <c r="DU15" s="126"/>
      <c r="DV15" s="126"/>
      <c r="DW15" s="126"/>
      <c r="DX15" s="126"/>
      <c r="DY15" s="126"/>
      <c r="DZ15" s="126"/>
      <c r="EA15" s="126"/>
      <c r="EB15" s="126"/>
      <c r="EC15" s="126"/>
      <c r="ED15" s="126"/>
      <c r="EE15" s="126"/>
      <c r="EF15" s="126"/>
      <c r="EG15" s="126"/>
      <c r="EH15" s="126"/>
      <c r="EI15" s="126"/>
      <c r="EJ15" s="126"/>
      <c r="EK15" s="126"/>
      <c r="EL15" s="126"/>
      <c r="EM15" s="126"/>
      <c r="EN15" s="126"/>
      <c r="EO15" s="126"/>
      <c r="EP15" s="126"/>
      <c r="EQ15" s="126"/>
      <c r="ER15" s="126"/>
      <c r="ES15" s="126"/>
      <c r="ET15" s="126"/>
      <c r="EU15" s="126"/>
      <c r="EV15" s="126"/>
      <c r="EW15" s="126"/>
      <c r="EX15" s="126"/>
      <c r="EY15" s="126"/>
      <c r="EZ15" s="126"/>
      <c r="FA15" s="126"/>
      <c r="FB15" s="126"/>
      <c r="FC15" s="126"/>
      <c r="FD15" s="126"/>
      <c r="FE15" s="126"/>
      <c r="FF15" s="126"/>
      <c r="FG15" s="126"/>
      <c r="FH15" s="126"/>
      <c r="FI15" s="126"/>
      <c r="FJ15" s="126"/>
      <c r="FK15" s="126"/>
      <c r="FL15" s="126"/>
      <c r="FM15" s="126"/>
      <c r="FN15" s="126"/>
      <c r="FO15" s="126"/>
      <c r="FP15" s="126"/>
      <c r="FQ15" s="126"/>
      <c r="FR15" s="126"/>
      <c r="FS15" s="126"/>
      <c r="FT15" s="126"/>
      <c r="FU15" s="126"/>
      <c r="FV15" s="126"/>
      <c r="FW15" s="126"/>
      <c r="FX15" s="126"/>
      <c r="FY15" s="126"/>
      <c r="FZ15" s="126"/>
      <c r="GA15" s="126"/>
      <c r="GB15" s="126"/>
      <c r="GC15" s="126"/>
      <c r="GD15" s="126"/>
      <c r="GE15" s="126"/>
      <c r="GF15" s="126"/>
      <c r="GG15" s="126"/>
      <c r="GH15" s="126"/>
      <c r="GI15" s="126"/>
      <c r="GJ15" s="126"/>
      <c r="GK15" s="126"/>
      <c r="GL15" s="126"/>
      <c r="GM15" s="126"/>
      <c r="GN15" s="126"/>
      <c r="GO15" s="126"/>
      <c r="GP15" s="126"/>
      <c r="GQ15" s="126"/>
      <c r="GR15" s="126"/>
      <c r="GS15" s="126"/>
      <c r="GT15" s="126"/>
      <c r="GU15" s="126"/>
      <c r="GV15" s="126"/>
      <c r="GW15" s="126"/>
      <c r="GX15" s="126"/>
      <c r="GY15" s="126"/>
      <c r="GZ15" s="126"/>
    </row>
    <row r="16" spans="1:208" s="125" customFormat="1" ht="29.25" hidden="1" customHeight="1" x14ac:dyDescent="0.25">
      <c r="A16" s="16" t="s">
        <v>212</v>
      </c>
      <c r="B16" s="162" t="s">
        <v>112</v>
      </c>
      <c r="C16" s="161"/>
      <c r="D16" s="159">
        <v>-3</v>
      </c>
      <c r="E16" s="161">
        <f t="shared" si="4"/>
        <v>-3</v>
      </c>
      <c r="F16" s="161"/>
      <c r="G16" s="160"/>
      <c r="H16" s="161">
        <v>176</v>
      </c>
      <c r="I16" s="159">
        <v>177</v>
      </c>
      <c r="J16" s="161">
        <f t="shared" si="5"/>
        <v>1</v>
      </c>
      <c r="K16" s="161">
        <f t="shared" si="6"/>
        <v>100.56818181818181</v>
      </c>
      <c r="L16" s="160">
        <f t="shared" si="7"/>
        <v>1.380455264787308E-3</v>
      </c>
      <c r="M16" s="160"/>
      <c r="N16" s="172"/>
      <c r="O16" s="161">
        <v>0</v>
      </c>
      <c r="P16" s="161">
        <v>78</v>
      </c>
      <c r="Q16" s="161">
        <f t="shared" si="8"/>
        <v>-99</v>
      </c>
      <c r="R16" s="161"/>
      <c r="S16" s="159">
        <v>78</v>
      </c>
      <c r="T16" s="131"/>
      <c r="U16" s="161">
        <f t="shared" si="9"/>
        <v>78</v>
      </c>
      <c r="V16" s="161"/>
      <c r="W16" s="160">
        <f t="shared" si="10"/>
        <v>5.501053204846597E-4</v>
      </c>
      <c r="X16" s="160">
        <f t="shared" si="11"/>
        <v>-55.932203389830512</v>
      </c>
      <c r="Y16" s="160"/>
      <c r="Z16" s="159">
        <v>221.7</v>
      </c>
      <c r="AA16" s="158">
        <v>516.70000000000005</v>
      </c>
      <c r="AB16" s="13">
        <f t="shared" si="0"/>
        <v>295.00000000000006</v>
      </c>
      <c r="AC16" s="13">
        <f t="shared" si="2"/>
        <v>233.06269733874609</v>
      </c>
      <c r="AD16" s="158">
        <v>611.5</v>
      </c>
      <c r="AE16" s="13">
        <f t="shared" si="1"/>
        <v>94.799999999999955</v>
      </c>
      <c r="AF16" s="13">
        <f t="shared" si="3"/>
        <v>118.34720340623184</v>
      </c>
      <c r="AG16" s="126"/>
      <c r="AH16" s="126"/>
      <c r="AI16" s="126"/>
      <c r="AJ16" s="126"/>
      <c r="AK16" s="126"/>
      <c r="AL16" s="126"/>
      <c r="AM16" s="126"/>
      <c r="AN16" s="126"/>
      <c r="AO16" s="126"/>
      <c r="AP16" s="126"/>
      <c r="AQ16" s="126"/>
      <c r="AR16" s="126"/>
      <c r="AS16" s="126"/>
      <c r="AT16" s="126"/>
      <c r="AU16" s="126"/>
      <c r="AV16" s="126"/>
      <c r="AW16" s="126"/>
      <c r="AX16" s="126"/>
      <c r="AY16" s="126"/>
      <c r="AZ16" s="126"/>
      <c r="BA16" s="126"/>
      <c r="BB16" s="126"/>
      <c r="BC16" s="126"/>
      <c r="BD16" s="126"/>
      <c r="BE16" s="126"/>
      <c r="BF16" s="126"/>
      <c r="BG16" s="126"/>
      <c r="BH16" s="126"/>
      <c r="BI16" s="126"/>
      <c r="BJ16" s="126"/>
      <c r="BK16" s="126"/>
      <c r="BL16" s="126"/>
      <c r="BM16" s="126"/>
      <c r="BN16" s="126"/>
      <c r="BO16" s="126"/>
      <c r="BP16" s="126"/>
      <c r="BQ16" s="126"/>
      <c r="BR16" s="126"/>
      <c r="BS16" s="126"/>
      <c r="BT16" s="126"/>
      <c r="BU16" s="126"/>
      <c r="BV16" s="126"/>
      <c r="BW16" s="126"/>
      <c r="BX16" s="126"/>
      <c r="BY16" s="126"/>
      <c r="BZ16" s="126"/>
      <c r="CA16" s="126"/>
      <c r="CB16" s="126"/>
      <c r="CC16" s="126"/>
      <c r="CD16" s="126"/>
      <c r="CE16" s="126"/>
      <c r="CF16" s="126"/>
      <c r="CG16" s="126"/>
      <c r="CH16" s="126"/>
      <c r="CI16" s="126"/>
      <c r="CJ16" s="126"/>
      <c r="CK16" s="126"/>
      <c r="CL16" s="126"/>
      <c r="CM16" s="126"/>
      <c r="CN16" s="126"/>
      <c r="CO16" s="126"/>
      <c r="CP16" s="126"/>
      <c r="CQ16" s="126"/>
      <c r="CR16" s="126"/>
      <c r="CS16" s="126"/>
      <c r="CT16" s="126"/>
      <c r="CU16" s="126"/>
      <c r="CV16" s="126"/>
      <c r="CW16" s="126"/>
      <c r="CX16" s="126"/>
      <c r="CY16" s="126"/>
      <c r="CZ16" s="126"/>
      <c r="DA16" s="126"/>
      <c r="DB16" s="126"/>
      <c r="DC16" s="126"/>
      <c r="DD16" s="126"/>
      <c r="DE16" s="126"/>
      <c r="DF16" s="126"/>
      <c r="DG16" s="126"/>
      <c r="DH16" s="126"/>
      <c r="DI16" s="126"/>
      <c r="DJ16" s="126"/>
      <c r="DK16" s="126"/>
      <c r="DL16" s="126"/>
      <c r="DM16" s="126"/>
      <c r="DN16" s="126"/>
      <c r="DO16" s="126"/>
      <c r="DP16" s="126"/>
      <c r="DQ16" s="126"/>
      <c r="DR16" s="126"/>
      <c r="DS16" s="126"/>
      <c r="DT16" s="126"/>
      <c r="DU16" s="126"/>
      <c r="DV16" s="126"/>
      <c r="DW16" s="126"/>
      <c r="DX16" s="126"/>
      <c r="DY16" s="126"/>
      <c r="DZ16" s="126"/>
      <c r="EA16" s="126"/>
      <c r="EB16" s="126"/>
      <c r="EC16" s="126"/>
      <c r="ED16" s="126"/>
      <c r="EE16" s="126"/>
      <c r="EF16" s="126"/>
      <c r="EG16" s="126"/>
      <c r="EH16" s="126"/>
      <c r="EI16" s="126"/>
      <c r="EJ16" s="126"/>
      <c r="EK16" s="126"/>
      <c r="EL16" s="126"/>
      <c r="EM16" s="126"/>
      <c r="EN16" s="126"/>
      <c r="EO16" s="126"/>
      <c r="EP16" s="126"/>
      <c r="EQ16" s="126"/>
      <c r="ER16" s="126"/>
      <c r="ES16" s="126"/>
      <c r="ET16" s="126"/>
      <c r="EU16" s="126"/>
      <c r="EV16" s="126"/>
      <c r="EW16" s="126"/>
      <c r="EX16" s="126"/>
      <c r="EY16" s="126"/>
      <c r="EZ16" s="126"/>
      <c r="FA16" s="126"/>
      <c r="FB16" s="126"/>
      <c r="FC16" s="126"/>
      <c r="FD16" s="126"/>
      <c r="FE16" s="126"/>
      <c r="FF16" s="126"/>
      <c r="FG16" s="126"/>
      <c r="FH16" s="126"/>
      <c r="FI16" s="126"/>
      <c r="FJ16" s="126"/>
      <c r="FK16" s="126"/>
      <c r="FL16" s="126"/>
      <c r="FM16" s="126"/>
      <c r="FN16" s="126"/>
      <c r="FO16" s="126"/>
      <c r="FP16" s="126"/>
      <c r="FQ16" s="126"/>
      <c r="FR16" s="126"/>
      <c r="FS16" s="126"/>
      <c r="FT16" s="126"/>
      <c r="FU16" s="126"/>
      <c r="FV16" s="126"/>
      <c r="FW16" s="126"/>
      <c r="FX16" s="126"/>
      <c r="FY16" s="126"/>
      <c r="FZ16" s="126"/>
      <c r="GA16" s="126"/>
      <c r="GB16" s="126"/>
      <c r="GC16" s="126"/>
      <c r="GD16" s="126"/>
      <c r="GE16" s="126"/>
      <c r="GF16" s="126"/>
      <c r="GG16" s="126"/>
      <c r="GH16" s="126"/>
      <c r="GI16" s="126"/>
      <c r="GJ16" s="126"/>
      <c r="GK16" s="126"/>
      <c r="GL16" s="126"/>
      <c r="GM16" s="126"/>
      <c r="GN16" s="126"/>
      <c r="GO16" s="126"/>
      <c r="GP16" s="126"/>
      <c r="GQ16" s="126"/>
      <c r="GR16" s="126"/>
      <c r="GS16" s="126"/>
      <c r="GT16" s="126"/>
      <c r="GU16" s="126"/>
      <c r="GV16" s="126"/>
      <c r="GW16" s="126"/>
      <c r="GX16" s="126"/>
      <c r="GY16" s="126"/>
      <c r="GZ16" s="126"/>
    </row>
    <row r="17" spans="1:208" s="125" customFormat="1" ht="24" customHeight="1" x14ac:dyDescent="0.35">
      <c r="A17" s="133" t="s">
        <v>211</v>
      </c>
      <c r="B17" s="132" t="s">
        <v>113</v>
      </c>
      <c r="C17" s="14">
        <f>C18+C19+C20</f>
        <v>39429</v>
      </c>
      <c r="D17" s="130">
        <f>D18+D19+D20</f>
        <v>75986</v>
      </c>
      <c r="E17" s="14">
        <f t="shared" si="4"/>
        <v>36557</v>
      </c>
      <c r="F17" s="14">
        <f>D17/C17*100</f>
        <v>192.71602120266809</v>
      </c>
      <c r="G17" s="13"/>
      <c r="H17" s="14">
        <f>H18+H19+H20</f>
        <v>435939</v>
      </c>
      <c r="I17" s="130">
        <f>I18+I19+I20</f>
        <v>479060</v>
      </c>
      <c r="J17" s="14">
        <f t="shared" si="5"/>
        <v>43121</v>
      </c>
      <c r="K17" s="14">
        <f t="shared" si="6"/>
        <v>109.89152152021269</v>
      </c>
      <c r="L17" s="13">
        <f t="shared" si="7"/>
        <v>3.7362762663785749</v>
      </c>
      <c r="M17" s="13">
        <f>I17/D17*100-100</f>
        <v>530.45824230779351</v>
      </c>
      <c r="N17" s="13"/>
      <c r="O17" s="14">
        <f>O18+O19+O20</f>
        <v>499793</v>
      </c>
      <c r="P17" s="14">
        <f>P18+P19+P20</f>
        <v>512781</v>
      </c>
      <c r="Q17" s="14">
        <f t="shared" si="8"/>
        <v>33721</v>
      </c>
      <c r="R17" s="14">
        <f t="shared" ref="R17:R22" si="12">P17/I17*100</f>
        <v>107.03899302801318</v>
      </c>
      <c r="S17" s="130">
        <f>S18+S19+S20</f>
        <v>516155</v>
      </c>
      <c r="T17" s="131"/>
      <c r="U17" s="14">
        <f t="shared" si="9"/>
        <v>16362</v>
      </c>
      <c r="V17" s="14">
        <f t="shared" ref="V17:V25" si="13">S17/O17*100</f>
        <v>103.27375533470857</v>
      </c>
      <c r="W17" s="13">
        <f t="shared" si="10"/>
        <v>3.6402514319840962</v>
      </c>
      <c r="X17" s="13">
        <f t="shared" si="11"/>
        <v>7.7432889408424899</v>
      </c>
      <c r="Y17" s="13"/>
      <c r="Z17" s="130">
        <f>Z18+Z19+Z20</f>
        <v>960674.39999999991</v>
      </c>
      <c r="AA17" s="134">
        <f>AA18+AA19+AA20</f>
        <v>940251.39999999991</v>
      </c>
      <c r="AB17" s="13">
        <f t="shared" si="0"/>
        <v>-20423</v>
      </c>
      <c r="AC17" s="13">
        <f t="shared" si="2"/>
        <v>97.874097613093468</v>
      </c>
      <c r="AD17" s="134">
        <f>AD18+AD19+AD20</f>
        <v>1072291.1000000001</v>
      </c>
      <c r="AE17" s="13">
        <f t="shared" si="1"/>
        <v>132039.70000000019</v>
      </c>
      <c r="AF17" s="13">
        <f t="shared" si="3"/>
        <v>114.04302083464061</v>
      </c>
      <c r="AG17" s="126"/>
      <c r="AH17" s="126"/>
      <c r="AI17" s="126"/>
      <c r="AJ17" s="126"/>
      <c r="AK17" s="126"/>
      <c r="AL17" s="126"/>
      <c r="AM17" s="126"/>
      <c r="AN17" s="126"/>
      <c r="AO17" s="126"/>
      <c r="AP17" s="126"/>
      <c r="AQ17" s="126"/>
      <c r="AR17" s="126"/>
      <c r="AS17" s="126"/>
      <c r="AT17" s="126"/>
      <c r="AU17" s="126"/>
      <c r="AV17" s="126"/>
      <c r="AW17" s="126"/>
      <c r="AX17" s="126"/>
      <c r="AY17" s="126"/>
      <c r="AZ17" s="126"/>
      <c r="BA17" s="126"/>
      <c r="BB17" s="126"/>
      <c r="BC17" s="126"/>
      <c r="BD17" s="126"/>
      <c r="BE17" s="126"/>
      <c r="BF17" s="126"/>
      <c r="BG17" s="126"/>
      <c r="BH17" s="126"/>
      <c r="BI17" s="126"/>
      <c r="BJ17" s="126"/>
      <c r="BK17" s="126"/>
      <c r="BL17" s="126"/>
      <c r="BM17" s="126"/>
      <c r="BN17" s="126"/>
      <c r="BO17" s="126"/>
      <c r="BP17" s="126"/>
      <c r="BQ17" s="126"/>
      <c r="BR17" s="126"/>
      <c r="BS17" s="126"/>
      <c r="BT17" s="126"/>
      <c r="BU17" s="126"/>
      <c r="BV17" s="126"/>
      <c r="BW17" s="126"/>
      <c r="BX17" s="126"/>
      <c r="BY17" s="126"/>
      <c r="BZ17" s="126"/>
      <c r="CA17" s="126"/>
      <c r="CB17" s="126"/>
      <c r="CC17" s="126"/>
      <c r="CD17" s="126"/>
      <c r="CE17" s="126"/>
      <c r="CF17" s="126"/>
      <c r="CG17" s="126"/>
      <c r="CH17" s="126"/>
      <c r="CI17" s="126"/>
      <c r="CJ17" s="126"/>
      <c r="CK17" s="126"/>
      <c r="CL17" s="126"/>
      <c r="CM17" s="126"/>
      <c r="CN17" s="126"/>
      <c r="CO17" s="126"/>
      <c r="CP17" s="126"/>
      <c r="CQ17" s="126"/>
      <c r="CR17" s="126"/>
      <c r="CS17" s="126"/>
      <c r="CT17" s="126"/>
      <c r="CU17" s="126"/>
      <c r="CV17" s="126"/>
      <c r="CW17" s="126"/>
      <c r="CX17" s="126"/>
      <c r="CY17" s="126"/>
      <c r="CZ17" s="126"/>
      <c r="DA17" s="126"/>
      <c r="DB17" s="126"/>
      <c r="DC17" s="126"/>
      <c r="DD17" s="126"/>
      <c r="DE17" s="126"/>
      <c r="DF17" s="126"/>
      <c r="DG17" s="126"/>
      <c r="DH17" s="126"/>
      <c r="DI17" s="126"/>
      <c r="DJ17" s="126"/>
      <c r="DK17" s="126"/>
      <c r="DL17" s="126"/>
      <c r="DM17" s="126"/>
      <c r="DN17" s="126"/>
      <c r="DO17" s="126"/>
      <c r="DP17" s="126"/>
      <c r="DQ17" s="126"/>
      <c r="DR17" s="126"/>
      <c r="DS17" s="126"/>
      <c r="DT17" s="126"/>
      <c r="DU17" s="126"/>
      <c r="DV17" s="126"/>
      <c r="DW17" s="126"/>
      <c r="DX17" s="126"/>
      <c r="DY17" s="126"/>
      <c r="DZ17" s="126"/>
      <c r="EA17" s="126"/>
      <c r="EB17" s="126"/>
      <c r="EC17" s="126"/>
      <c r="ED17" s="126"/>
      <c r="EE17" s="126"/>
      <c r="EF17" s="126"/>
      <c r="EG17" s="126"/>
      <c r="EH17" s="126"/>
      <c r="EI17" s="126"/>
      <c r="EJ17" s="126"/>
      <c r="EK17" s="126"/>
      <c r="EL17" s="126"/>
      <c r="EM17" s="126"/>
      <c r="EN17" s="126"/>
      <c r="EO17" s="126"/>
      <c r="EP17" s="126"/>
      <c r="EQ17" s="126"/>
      <c r="ER17" s="126"/>
      <c r="ES17" s="126"/>
      <c r="ET17" s="126"/>
      <c r="EU17" s="126"/>
      <c r="EV17" s="126"/>
      <c r="EW17" s="126"/>
      <c r="EX17" s="126"/>
      <c r="EY17" s="126"/>
      <c r="EZ17" s="126"/>
      <c r="FA17" s="126"/>
      <c r="FB17" s="126"/>
      <c r="FC17" s="126"/>
      <c r="FD17" s="126"/>
      <c r="FE17" s="126"/>
      <c r="FF17" s="126"/>
      <c r="FG17" s="126"/>
      <c r="FH17" s="126"/>
      <c r="FI17" s="126"/>
      <c r="FJ17" s="126"/>
      <c r="FK17" s="126"/>
      <c r="FL17" s="126"/>
      <c r="FM17" s="126"/>
      <c r="FN17" s="126"/>
      <c r="FO17" s="126"/>
      <c r="FP17" s="126"/>
      <c r="FQ17" s="126"/>
      <c r="FR17" s="126"/>
      <c r="FS17" s="126"/>
      <c r="FT17" s="126"/>
      <c r="FU17" s="126"/>
      <c r="FV17" s="126"/>
      <c r="FW17" s="126"/>
      <c r="FX17" s="126"/>
      <c r="FY17" s="126"/>
      <c r="FZ17" s="126"/>
      <c r="GA17" s="126"/>
      <c r="GB17" s="126"/>
      <c r="GC17" s="126"/>
      <c r="GD17" s="126"/>
      <c r="GE17" s="126"/>
      <c r="GF17" s="126"/>
      <c r="GG17" s="126"/>
      <c r="GH17" s="126"/>
      <c r="GI17" s="126"/>
      <c r="GJ17" s="126"/>
      <c r="GK17" s="126"/>
      <c r="GL17" s="126"/>
      <c r="GM17" s="126"/>
      <c r="GN17" s="126"/>
      <c r="GO17" s="126"/>
      <c r="GP17" s="126"/>
      <c r="GQ17" s="126"/>
      <c r="GR17" s="126"/>
      <c r="GS17" s="126"/>
      <c r="GT17" s="126"/>
      <c r="GU17" s="126"/>
      <c r="GV17" s="126"/>
      <c r="GW17" s="126"/>
      <c r="GX17" s="126"/>
      <c r="GY17" s="126"/>
      <c r="GZ17" s="126"/>
    </row>
    <row r="18" spans="1:208" s="125" customFormat="1" ht="29.25" hidden="1" customHeight="1" x14ac:dyDescent="0.25">
      <c r="A18" s="16" t="s">
        <v>210</v>
      </c>
      <c r="B18" s="162" t="s">
        <v>114</v>
      </c>
      <c r="C18" s="161">
        <v>10200</v>
      </c>
      <c r="D18" s="159">
        <v>9203</v>
      </c>
      <c r="E18" s="161">
        <f t="shared" si="4"/>
        <v>-997</v>
      </c>
      <c r="F18" s="161">
        <f>D18/C18*100</f>
        <v>90.225490196078425</v>
      </c>
      <c r="G18" s="160">
        <v>100</v>
      </c>
      <c r="H18" s="161">
        <v>9000</v>
      </c>
      <c r="I18" s="159">
        <v>6528</v>
      </c>
      <c r="J18" s="161">
        <f t="shared" si="5"/>
        <v>-2472</v>
      </c>
      <c r="K18" s="161">
        <f t="shared" si="6"/>
        <v>72.533333333333331</v>
      </c>
      <c r="L18" s="160">
        <f t="shared" si="7"/>
        <v>5.0913061969104785E-2</v>
      </c>
      <c r="M18" s="160">
        <f>I18/D18*100-100</f>
        <v>-29.066608714549602</v>
      </c>
      <c r="N18" s="160">
        <v>100</v>
      </c>
      <c r="O18" s="161">
        <v>9200</v>
      </c>
      <c r="P18" s="161">
        <v>7000</v>
      </c>
      <c r="Q18" s="161">
        <f t="shared" si="8"/>
        <v>472</v>
      </c>
      <c r="R18" s="161">
        <f t="shared" si="12"/>
        <v>107.23039215686273</v>
      </c>
      <c r="S18" s="159">
        <v>6725</v>
      </c>
      <c r="T18" s="131"/>
      <c r="U18" s="161">
        <f t="shared" si="9"/>
        <v>-2475</v>
      </c>
      <c r="V18" s="161">
        <f t="shared" si="13"/>
        <v>73.097826086956516</v>
      </c>
      <c r="W18" s="160">
        <f t="shared" si="10"/>
        <v>4.7428952311017139E-2</v>
      </c>
      <c r="X18" s="160">
        <f t="shared" si="11"/>
        <v>3.0177696078431495</v>
      </c>
      <c r="Y18" s="160">
        <v>100</v>
      </c>
      <c r="Z18" s="159">
        <v>93138.6</v>
      </c>
      <c r="AA18" s="158">
        <v>46470.6</v>
      </c>
      <c r="AB18" s="13">
        <f t="shared" si="0"/>
        <v>-46668.000000000007</v>
      </c>
      <c r="AC18" s="13"/>
      <c r="AD18" s="158">
        <v>86326.7</v>
      </c>
      <c r="AE18" s="13">
        <f t="shared" si="1"/>
        <v>39856.1</v>
      </c>
      <c r="AF18" s="13">
        <f>AE18-AB18</f>
        <v>86524.1</v>
      </c>
      <c r="AG18" s="126"/>
      <c r="AH18" s="126"/>
      <c r="AI18" s="126"/>
      <c r="AJ18" s="126"/>
      <c r="AK18" s="126"/>
      <c r="AL18" s="126"/>
      <c r="AM18" s="126"/>
      <c r="AN18" s="126"/>
      <c r="AO18" s="126"/>
      <c r="AP18" s="126"/>
      <c r="AQ18" s="126"/>
      <c r="AR18" s="126"/>
      <c r="AS18" s="126"/>
      <c r="AT18" s="126"/>
      <c r="AU18" s="126"/>
      <c r="AV18" s="126"/>
      <c r="AW18" s="126"/>
      <c r="AX18" s="126"/>
      <c r="AY18" s="126"/>
      <c r="AZ18" s="126"/>
      <c r="BA18" s="126"/>
      <c r="BB18" s="126"/>
      <c r="BC18" s="126"/>
      <c r="BD18" s="126"/>
      <c r="BE18" s="126"/>
      <c r="BF18" s="126"/>
      <c r="BG18" s="126"/>
      <c r="BH18" s="126"/>
      <c r="BI18" s="126"/>
      <c r="BJ18" s="126"/>
      <c r="BK18" s="126"/>
      <c r="BL18" s="126"/>
      <c r="BM18" s="126"/>
      <c r="BN18" s="126"/>
      <c r="BO18" s="126"/>
      <c r="BP18" s="126"/>
      <c r="BQ18" s="126"/>
      <c r="BR18" s="126"/>
      <c r="BS18" s="126"/>
      <c r="BT18" s="126"/>
      <c r="BU18" s="126"/>
      <c r="BV18" s="126"/>
      <c r="BW18" s="126"/>
      <c r="BX18" s="126"/>
      <c r="BY18" s="126"/>
      <c r="BZ18" s="126"/>
      <c r="CA18" s="126"/>
      <c r="CB18" s="126"/>
      <c r="CC18" s="126"/>
      <c r="CD18" s="126"/>
      <c r="CE18" s="126"/>
      <c r="CF18" s="126"/>
      <c r="CG18" s="126"/>
      <c r="CH18" s="126"/>
      <c r="CI18" s="126"/>
      <c r="CJ18" s="126"/>
      <c r="CK18" s="126"/>
      <c r="CL18" s="126"/>
      <c r="CM18" s="126"/>
      <c r="CN18" s="126"/>
      <c r="CO18" s="126"/>
      <c r="CP18" s="126"/>
      <c r="CQ18" s="126"/>
      <c r="CR18" s="126"/>
      <c r="CS18" s="126"/>
      <c r="CT18" s="126"/>
      <c r="CU18" s="126"/>
      <c r="CV18" s="126"/>
      <c r="CW18" s="126"/>
      <c r="CX18" s="126"/>
      <c r="CY18" s="126"/>
      <c r="CZ18" s="126"/>
      <c r="DA18" s="126"/>
      <c r="DB18" s="126"/>
      <c r="DC18" s="126"/>
      <c r="DD18" s="126"/>
      <c r="DE18" s="126"/>
      <c r="DF18" s="126"/>
      <c r="DG18" s="126"/>
      <c r="DH18" s="126"/>
      <c r="DI18" s="126"/>
      <c r="DJ18" s="126"/>
      <c r="DK18" s="126"/>
      <c r="DL18" s="126"/>
      <c r="DM18" s="126"/>
      <c r="DN18" s="126"/>
      <c r="DO18" s="126"/>
      <c r="DP18" s="126"/>
      <c r="DQ18" s="126"/>
      <c r="DR18" s="126"/>
      <c r="DS18" s="126"/>
      <c r="DT18" s="126"/>
      <c r="DU18" s="126"/>
      <c r="DV18" s="126"/>
      <c r="DW18" s="126"/>
      <c r="DX18" s="126"/>
      <c r="DY18" s="126"/>
      <c r="DZ18" s="126"/>
      <c r="EA18" s="126"/>
      <c r="EB18" s="126"/>
      <c r="EC18" s="126"/>
      <c r="ED18" s="126"/>
      <c r="EE18" s="126"/>
      <c r="EF18" s="126"/>
      <c r="EG18" s="126"/>
      <c r="EH18" s="126"/>
      <c r="EI18" s="126"/>
      <c r="EJ18" s="126"/>
      <c r="EK18" s="126"/>
      <c r="EL18" s="126"/>
      <c r="EM18" s="126"/>
      <c r="EN18" s="126"/>
      <c r="EO18" s="126"/>
      <c r="EP18" s="126"/>
      <c r="EQ18" s="126"/>
      <c r="ER18" s="126"/>
      <c r="ES18" s="126"/>
      <c r="ET18" s="126"/>
      <c r="EU18" s="126"/>
      <c r="EV18" s="126"/>
      <c r="EW18" s="126"/>
      <c r="EX18" s="126"/>
      <c r="EY18" s="126"/>
      <c r="EZ18" s="126"/>
      <c r="FA18" s="126"/>
      <c r="FB18" s="126"/>
      <c r="FC18" s="126"/>
      <c r="FD18" s="126"/>
      <c r="FE18" s="126"/>
      <c r="FF18" s="126"/>
      <c r="FG18" s="126"/>
      <c r="FH18" s="126"/>
      <c r="FI18" s="126"/>
      <c r="FJ18" s="126"/>
      <c r="FK18" s="126"/>
      <c r="FL18" s="126"/>
      <c r="FM18" s="126"/>
      <c r="FN18" s="126"/>
      <c r="FO18" s="126"/>
      <c r="FP18" s="126"/>
      <c r="FQ18" s="126"/>
      <c r="FR18" s="126"/>
      <c r="FS18" s="126"/>
      <c r="FT18" s="126"/>
      <c r="FU18" s="126"/>
      <c r="FV18" s="126"/>
      <c r="FW18" s="126"/>
      <c r="FX18" s="126"/>
      <c r="FY18" s="126"/>
      <c r="FZ18" s="126"/>
      <c r="GA18" s="126"/>
      <c r="GB18" s="126"/>
      <c r="GC18" s="126"/>
      <c r="GD18" s="126"/>
      <c r="GE18" s="126"/>
      <c r="GF18" s="126"/>
      <c r="GG18" s="126"/>
      <c r="GH18" s="126"/>
      <c r="GI18" s="126"/>
      <c r="GJ18" s="126"/>
      <c r="GK18" s="126"/>
      <c r="GL18" s="126"/>
      <c r="GM18" s="126"/>
      <c r="GN18" s="126"/>
      <c r="GO18" s="126"/>
      <c r="GP18" s="126"/>
      <c r="GQ18" s="126"/>
      <c r="GR18" s="126"/>
      <c r="GS18" s="126"/>
      <c r="GT18" s="126"/>
      <c r="GU18" s="126"/>
      <c r="GV18" s="126"/>
      <c r="GW18" s="126"/>
      <c r="GX18" s="126"/>
      <c r="GY18" s="126"/>
      <c r="GZ18" s="126"/>
    </row>
    <row r="19" spans="1:208" s="125" customFormat="1" ht="26.25" hidden="1" customHeight="1" x14ac:dyDescent="0.25">
      <c r="A19" s="16" t="s">
        <v>209</v>
      </c>
      <c r="B19" s="162" t="s">
        <v>115</v>
      </c>
      <c r="C19" s="161"/>
      <c r="D19" s="159"/>
      <c r="E19" s="161">
        <f t="shared" si="4"/>
        <v>0</v>
      </c>
      <c r="F19" s="161"/>
      <c r="G19" s="160">
        <v>100</v>
      </c>
      <c r="H19" s="161">
        <v>364554</v>
      </c>
      <c r="I19" s="159">
        <v>383849</v>
      </c>
      <c r="J19" s="161">
        <f t="shared" si="5"/>
        <v>19295</v>
      </c>
      <c r="K19" s="161">
        <f t="shared" si="6"/>
        <v>105.29276869819012</v>
      </c>
      <c r="L19" s="160">
        <f t="shared" si="7"/>
        <v>2.9937083216573077</v>
      </c>
      <c r="M19" s="160"/>
      <c r="N19" s="160">
        <v>100</v>
      </c>
      <c r="O19" s="161">
        <v>382781</v>
      </c>
      <c r="P19" s="161">
        <v>382781</v>
      </c>
      <c r="Q19" s="161">
        <f t="shared" si="8"/>
        <v>-1068</v>
      </c>
      <c r="R19" s="161">
        <f t="shared" si="12"/>
        <v>99.72176559011487</v>
      </c>
      <c r="S19" s="159">
        <v>385396</v>
      </c>
      <c r="T19" s="131"/>
      <c r="U19" s="161">
        <f t="shared" si="9"/>
        <v>2615</v>
      </c>
      <c r="V19" s="161">
        <f t="shared" si="13"/>
        <v>100.68315825498131</v>
      </c>
      <c r="W19" s="160">
        <f t="shared" si="10"/>
        <v>2.7180562832500756</v>
      </c>
      <c r="X19" s="160">
        <f t="shared" si="11"/>
        <v>0.40302306375683372</v>
      </c>
      <c r="Y19" s="160">
        <v>100</v>
      </c>
      <c r="Z19" s="159">
        <v>591026.6</v>
      </c>
      <c r="AA19" s="158">
        <v>609316</v>
      </c>
      <c r="AB19" s="13">
        <f t="shared" si="0"/>
        <v>18289.400000000023</v>
      </c>
      <c r="AC19" s="13"/>
      <c r="AD19" s="158">
        <v>668694.4</v>
      </c>
      <c r="AE19" s="13">
        <f t="shared" si="1"/>
        <v>59378.400000000023</v>
      </c>
      <c r="AF19" s="13">
        <f>AE19-AB19</f>
        <v>41089</v>
      </c>
      <c r="AG19" s="126"/>
      <c r="AH19" s="126"/>
      <c r="AI19" s="126"/>
      <c r="AJ19" s="126"/>
      <c r="AK19" s="126"/>
      <c r="AL19" s="126"/>
      <c r="AM19" s="126"/>
      <c r="AN19" s="126"/>
      <c r="AO19" s="126"/>
      <c r="AP19" s="126"/>
      <c r="AQ19" s="126"/>
      <c r="AR19" s="126"/>
      <c r="AS19" s="126"/>
      <c r="AT19" s="126"/>
      <c r="AU19" s="126"/>
      <c r="AV19" s="126"/>
      <c r="AW19" s="126"/>
      <c r="AX19" s="126"/>
      <c r="AY19" s="126"/>
      <c r="AZ19" s="126"/>
      <c r="BA19" s="126"/>
      <c r="BB19" s="126"/>
      <c r="BC19" s="126"/>
      <c r="BD19" s="126"/>
      <c r="BE19" s="126"/>
      <c r="BF19" s="126"/>
      <c r="BG19" s="126"/>
      <c r="BH19" s="126"/>
      <c r="BI19" s="126"/>
      <c r="BJ19" s="126"/>
      <c r="BK19" s="126"/>
      <c r="BL19" s="126"/>
      <c r="BM19" s="126"/>
      <c r="BN19" s="126"/>
      <c r="BO19" s="126"/>
      <c r="BP19" s="126"/>
      <c r="BQ19" s="126"/>
      <c r="BR19" s="126"/>
      <c r="BS19" s="126"/>
      <c r="BT19" s="126"/>
      <c r="BU19" s="126"/>
      <c r="BV19" s="126"/>
      <c r="BW19" s="126"/>
      <c r="BX19" s="126"/>
      <c r="BY19" s="126"/>
      <c r="BZ19" s="126"/>
      <c r="CA19" s="126"/>
      <c r="CB19" s="126"/>
      <c r="CC19" s="126"/>
      <c r="CD19" s="126"/>
      <c r="CE19" s="126"/>
      <c r="CF19" s="126"/>
      <c r="CG19" s="126"/>
      <c r="CH19" s="126"/>
      <c r="CI19" s="126"/>
      <c r="CJ19" s="126"/>
      <c r="CK19" s="126"/>
      <c r="CL19" s="126"/>
      <c r="CM19" s="126"/>
      <c r="CN19" s="126"/>
      <c r="CO19" s="126"/>
      <c r="CP19" s="126"/>
      <c r="CQ19" s="126"/>
      <c r="CR19" s="126"/>
      <c r="CS19" s="126"/>
      <c r="CT19" s="126"/>
      <c r="CU19" s="126"/>
      <c r="CV19" s="126"/>
      <c r="CW19" s="126"/>
      <c r="CX19" s="126"/>
      <c r="CY19" s="126"/>
      <c r="CZ19" s="126"/>
      <c r="DA19" s="126"/>
      <c r="DB19" s="126"/>
      <c r="DC19" s="126"/>
      <c r="DD19" s="126"/>
      <c r="DE19" s="126"/>
      <c r="DF19" s="126"/>
      <c r="DG19" s="126"/>
      <c r="DH19" s="126"/>
      <c r="DI19" s="126"/>
      <c r="DJ19" s="126"/>
      <c r="DK19" s="126"/>
      <c r="DL19" s="126"/>
      <c r="DM19" s="126"/>
      <c r="DN19" s="126"/>
      <c r="DO19" s="126"/>
      <c r="DP19" s="126"/>
      <c r="DQ19" s="126"/>
      <c r="DR19" s="126"/>
      <c r="DS19" s="126"/>
      <c r="DT19" s="126"/>
      <c r="DU19" s="126"/>
      <c r="DV19" s="126"/>
      <c r="DW19" s="126"/>
      <c r="DX19" s="126"/>
      <c r="DY19" s="126"/>
      <c r="DZ19" s="126"/>
      <c r="EA19" s="126"/>
      <c r="EB19" s="126"/>
      <c r="EC19" s="126"/>
      <c r="ED19" s="126"/>
      <c r="EE19" s="126"/>
      <c r="EF19" s="126"/>
      <c r="EG19" s="126"/>
      <c r="EH19" s="126"/>
      <c r="EI19" s="126"/>
      <c r="EJ19" s="126"/>
      <c r="EK19" s="126"/>
      <c r="EL19" s="126"/>
      <c r="EM19" s="126"/>
      <c r="EN19" s="126"/>
      <c r="EO19" s="126"/>
      <c r="EP19" s="126"/>
      <c r="EQ19" s="126"/>
      <c r="ER19" s="126"/>
      <c r="ES19" s="126"/>
      <c r="ET19" s="126"/>
      <c r="EU19" s="126"/>
      <c r="EV19" s="126"/>
      <c r="EW19" s="126"/>
      <c r="EX19" s="126"/>
      <c r="EY19" s="126"/>
      <c r="EZ19" s="126"/>
      <c r="FA19" s="126"/>
      <c r="FB19" s="126"/>
      <c r="FC19" s="126"/>
      <c r="FD19" s="126"/>
      <c r="FE19" s="126"/>
      <c r="FF19" s="126"/>
      <c r="FG19" s="126"/>
      <c r="FH19" s="126"/>
      <c r="FI19" s="126"/>
      <c r="FJ19" s="126"/>
      <c r="FK19" s="126"/>
      <c r="FL19" s="126"/>
      <c r="FM19" s="126"/>
      <c r="FN19" s="126"/>
      <c r="FO19" s="126"/>
      <c r="FP19" s="126"/>
      <c r="FQ19" s="126"/>
      <c r="FR19" s="126"/>
      <c r="FS19" s="126"/>
      <c r="FT19" s="126"/>
      <c r="FU19" s="126"/>
      <c r="FV19" s="126"/>
      <c r="FW19" s="126"/>
      <c r="FX19" s="126"/>
      <c r="FY19" s="126"/>
      <c r="FZ19" s="126"/>
      <c r="GA19" s="126"/>
      <c r="GB19" s="126"/>
      <c r="GC19" s="126"/>
      <c r="GD19" s="126"/>
      <c r="GE19" s="126"/>
      <c r="GF19" s="126"/>
      <c r="GG19" s="126"/>
      <c r="GH19" s="126"/>
      <c r="GI19" s="126"/>
      <c r="GJ19" s="126"/>
      <c r="GK19" s="126"/>
      <c r="GL19" s="126"/>
      <c r="GM19" s="126"/>
      <c r="GN19" s="126"/>
      <c r="GO19" s="126"/>
      <c r="GP19" s="126"/>
      <c r="GQ19" s="126"/>
      <c r="GR19" s="126"/>
      <c r="GS19" s="126"/>
      <c r="GT19" s="126"/>
      <c r="GU19" s="126"/>
      <c r="GV19" s="126"/>
      <c r="GW19" s="126"/>
      <c r="GX19" s="126"/>
      <c r="GY19" s="126"/>
      <c r="GZ19" s="126"/>
    </row>
    <row r="20" spans="1:208" s="125" customFormat="1" ht="31.5" hidden="1" customHeight="1" x14ac:dyDescent="0.25">
      <c r="A20" s="16" t="s">
        <v>208</v>
      </c>
      <c r="B20" s="162" t="s">
        <v>116</v>
      </c>
      <c r="C20" s="161">
        <v>29229</v>
      </c>
      <c r="D20" s="159">
        <v>66783</v>
      </c>
      <c r="E20" s="161">
        <f t="shared" si="4"/>
        <v>37554</v>
      </c>
      <c r="F20" s="161">
        <f t="shared" ref="F20:F25" si="14">D20/C20*100</f>
        <v>228.48198706763833</v>
      </c>
      <c r="G20" s="160">
        <v>100</v>
      </c>
      <c r="H20" s="161">
        <v>62385</v>
      </c>
      <c r="I20" s="159">
        <v>88683</v>
      </c>
      <c r="J20" s="161">
        <f t="shared" si="5"/>
        <v>26298</v>
      </c>
      <c r="K20" s="161">
        <f t="shared" si="6"/>
        <v>142.15436402981484</v>
      </c>
      <c r="L20" s="160">
        <f t="shared" si="7"/>
        <v>0.69165488275216302</v>
      </c>
      <c r="M20" s="160">
        <f t="shared" ref="M20:M29" si="15">I20/D20*100-100</f>
        <v>32.792776604824581</v>
      </c>
      <c r="N20" s="160">
        <v>100</v>
      </c>
      <c r="O20" s="161">
        <v>107812</v>
      </c>
      <c r="P20" s="161">
        <v>123000</v>
      </c>
      <c r="Q20" s="161">
        <f t="shared" si="8"/>
        <v>34317</v>
      </c>
      <c r="R20" s="161">
        <f t="shared" si="12"/>
        <v>138.69625520110958</v>
      </c>
      <c r="S20" s="159">
        <v>124034</v>
      </c>
      <c r="T20" s="131"/>
      <c r="U20" s="161">
        <f t="shared" si="9"/>
        <v>16222</v>
      </c>
      <c r="V20" s="161">
        <f t="shared" si="13"/>
        <v>115.04656253478277</v>
      </c>
      <c r="W20" s="160">
        <f t="shared" si="10"/>
        <v>0.87476619642300368</v>
      </c>
      <c r="X20" s="160">
        <f t="shared" si="11"/>
        <v>39.862205834263619</v>
      </c>
      <c r="Y20" s="160">
        <v>100</v>
      </c>
      <c r="Z20" s="159">
        <v>276509.2</v>
      </c>
      <c r="AA20" s="158">
        <v>284464.8</v>
      </c>
      <c r="AB20" s="13">
        <f t="shared" si="0"/>
        <v>7955.5999999999767</v>
      </c>
      <c r="AC20" s="13"/>
      <c r="AD20" s="158">
        <v>317270</v>
      </c>
      <c r="AE20" s="13">
        <f t="shared" si="1"/>
        <v>32805.200000000012</v>
      </c>
      <c r="AF20" s="13">
        <f>AE20-AB20</f>
        <v>24849.600000000035</v>
      </c>
      <c r="AG20" s="126"/>
      <c r="AH20" s="126"/>
      <c r="AI20" s="126"/>
      <c r="AJ20" s="126"/>
      <c r="AK20" s="126"/>
      <c r="AL20" s="126"/>
      <c r="AM20" s="126"/>
      <c r="AN20" s="126"/>
      <c r="AO20" s="126"/>
      <c r="AP20" s="126"/>
      <c r="AQ20" s="126"/>
      <c r="AR20" s="126"/>
      <c r="AS20" s="126"/>
      <c r="AT20" s="126"/>
      <c r="AU20" s="126"/>
      <c r="AV20" s="126"/>
      <c r="AW20" s="126"/>
      <c r="AX20" s="126"/>
      <c r="AY20" s="126"/>
      <c r="AZ20" s="126"/>
      <c r="BA20" s="126"/>
      <c r="BB20" s="126"/>
      <c r="BC20" s="126"/>
      <c r="BD20" s="126"/>
      <c r="BE20" s="126"/>
      <c r="BF20" s="126"/>
      <c r="BG20" s="126"/>
      <c r="BH20" s="126"/>
      <c r="BI20" s="126"/>
      <c r="BJ20" s="126"/>
      <c r="BK20" s="126"/>
      <c r="BL20" s="126"/>
      <c r="BM20" s="126"/>
      <c r="BN20" s="126"/>
      <c r="BO20" s="126"/>
      <c r="BP20" s="126"/>
      <c r="BQ20" s="126"/>
      <c r="BR20" s="126"/>
      <c r="BS20" s="126"/>
      <c r="BT20" s="126"/>
      <c r="BU20" s="126"/>
      <c r="BV20" s="126"/>
      <c r="BW20" s="126"/>
      <c r="BX20" s="126"/>
      <c r="BY20" s="126"/>
      <c r="BZ20" s="126"/>
      <c r="CA20" s="126"/>
      <c r="CB20" s="126"/>
      <c r="CC20" s="126"/>
      <c r="CD20" s="126"/>
      <c r="CE20" s="126"/>
      <c r="CF20" s="126"/>
      <c r="CG20" s="126"/>
      <c r="CH20" s="126"/>
      <c r="CI20" s="126"/>
      <c r="CJ20" s="126"/>
      <c r="CK20" s="126"/>
      <c r="CL20" s="126"/>
      <c r="CM20" s="126"/>
      <c r="CN20" s="126"/>
      <c r="CO20" s="126"/>
      <c r="CP20" s="126"/>
      <c r="CQ20" s="126"/>
      <c r="CR20" s="126"/>
      <c r="CS20" s="126"/>
      <c r="CT20" s="126"/>
      <c r="CU20" s="126"/>
      <c r="CV20" s="126"/>
      <c r="CW20" s="126"/>
      <c r="CX20" s="126"/>
      <c r="CY20" s="126"/>
      <c r="CZ20" s="126"/>
      <c r="DA20" s="126"/>
      <c r="DB20" s="126"/>
      <c r="DC20" s="126"/>
      <c r="DD20" s="126"/>
      <c r="DE20" s="126"/>
      <c r="DF20" s="126"/>
      <c r="DG20" s="126"/>
      <c r="DH20" s="126"/>
      <c r="DI20" s="126"/>
      <c r="DJ20" s="126"/>
      <c r="DK20" s="126"/>
      <c r="DL20" s="126"/>
      <c r="DM20" s="126"/>
      <c r="DN20" s="126"/>
      <c r="DO20" s="126"/>
      <c r="DP20" s="126"/>
      <c r="DQ20" s="126"/>
      <c r="DR20" s="126"/>
      <c r="DS20" s="126"/>
      <c r="DT20" s="126"/>
      <c r="DU20" s="126"/>
      <c r="DV20" s="126"/>
      <c r="DW20" s="126"/>
      <c r="DX20" s="126"/>
      <c r="DY20" s="126"/>
      <c r="DZ20" s="126"/>
      <c r="EA20" s="126"/>
      <c r="EB20" s="126"/>
      <c r="EC20" s="126"/>
      <c r="ED20" s="126"/>
      <c r="EE20" s="126"/>
      <c r="EF20" s="126"/>
      <c r="EG20" s="126"/>
      <c r="EH20" s="126"/>
      <c r="EI20" s="126"/>
      <c r="EJ20" s="126"/>
      <c r="EK20" s="126"/>
      <c r="EL20" s="126"/>
      <c r="EM20" s="126"/>
      <c r="EN20" s="126"/>
      <c r="EO20" s="126"/>
      <c r="EP20" s="126"/>
      <c r="EQ20" s="126"/>
      <c r="ER20" s="126"/>
      <c r="ES20" s="126"/>
      <c r="ET20" s="126"/>
      <c r="EU20" s="126"/>
      <c r="EV20" s="126"/>
      <c r="EW20" s="126"/>
      <c r="EX20" s="126"/>
      <c r="EY20" s="126"/>
      <c r="EZ20" s="126"/>
      <c r="FA20" s="126"/>
      <c r="FB20" s="126"/>
      <c r="FC20" s="126"/>
      <c r="FD20" s="126"/>
      <c r="FE20" s="126"/>
      <c r="FF20" s="126"/>
      <c r="FG20" s="126"/>
      <c r="FH20" s="126"/>
      <c r="FI20" s="126"/>
      <c r="FJ20" s="126"/>
      <c r="FK20" s="126"/>
      <c r="FL20" s="126"/>
      <c r="FM20" s="126"/>
      <c r="FN20" s="126"/>
      <c r="FO20" s="126"/>
      <c r="FP20" s="126"/>
      <c r="FQ20" s="126"/>
      <c r="FR20" s="126"/>
      <c r="FS20" s="126"/>
      <c r="FT20" s="126"/>
      <c r="FU20" s="126"/>
      <c r="FV20" s="126"/>
      <c r="FW20" s="126"/>
      <c r="FX20" s="126"/>
      <c r="FY20" s="126"/>
      <c r="FZ20" s="126"/>
      <c r="GA20" s="126"/>
      <c r="GB20" s="126"/>
      <c r="GC20" s="126"/>
      <c r="GD20" s="126"/>
      <c r="GE20" s="126"/>
      <c r="GF20" s="126"/>
      <c r="GG20" s="126"/>
      <c r="GH20" s="126"/>
      <c r="GI20" s="126"/>
      <c r="GJ20" s="126"/>
      <c r="GK20" s="126"/>
      <c r="GL20" s="126"/>
      <c r="GM20" s="126"/>
      <c r="GN20" s="126"/>
      <c r="GO20" s="126"/>
      <c r="GP20" s="126"/>
      <c r="GQ20" s="126"/>
      <c r="GR20" s="126"/>
      <c r="GS20" s="126"/>
      <c r="GT20" s="126"/>
      <c r="GU20" s="126"/>
      <c r="GV20" s="126"/>
      <c r="GW20" s="126"/>
      <c r="GX20" s="126"/>
      <c r="GY20" s="126"/>
      <c r="GZ20" s="126"/>
    </row>
    <row r="21" spans="1:208" s="125" customFormat="1" ht="40.5" hidden="1" customHeight="1" x14ac:dyDescent="0.25">
      <c r="A21" s="133" t="s">
        <v>207</v>
      </c>
      <c r="B21" s="132" t="s">
        <v>117</v>
      </c>
      <c r="C21" s="14">
        <v>40608</v>
      </c>
      <c r="D21" s="130">
        <v>37725</v>
      </c>
      <c r="E21" s="14">
        <f t="shared" si="4"/>
        <v>-2883</v>
      </c>
      <c r="F21" s="14">
        <f t="shared" si="14"/>
        <v>92.900413711583923</v>
      </c>
      <c r="G21" s="13">
        <v>100</v>
      </c>
      <c r="H21" s="14">
        <v>37676</v>
      </c>
      <c r="I21" s="130">
        <v>37411</v>
      </c>
      <c r="J21" s="14">
        <f t="shared" si="5"/>
        <v>-265</v>
      </c>
      <c r="K21" s="14">
        <f t="shared" si="6"/>
        <v>99.296634462257146</v>
      </c>
      <c r="L21" s="13">
        <f t="shared" si="7"/>
        <v>0.29177520853648581</v>
      </c>
      <c r="M21" s="13">
        <f t="shared" si="15"/>
        <v>-0.83233929754804592</v>
      </c>
      <c r="N21" s="13">
        <v>100</v>
      </c>
      <c r="O21" s="14">
        <v>40379</v>
      </c>
      <c r="P21" s="14">
        <v>45000</v>
      </c>
      <c r="Q21" s="14">
        <f t="shared" si="8"/>
        <v>7589</v>
      </c>
      <c r="R21" s="14">
        <f t="shared" si="12"/>
        <v>120.2854775333458</v>
      </c>
      <c r="S21" s="130">
        <v>45501</v>
      </c>
      <c r="T21" s="131"/>
      <c r="U21" s="14">
        <f t="shared" si="9"/>
        <v>5122</v>
      </c>
      <c r="V21" s="14">
        <f t="shared" si="13"/>
        <v>112.6848114118725</v>
      </c>
      <c r="W21" s="13">
        <f t="shared" si="10"/>
        <v>0.32090182291503205</v>
      </c>
      <c r="X21" s="13">
        <f t="shared" si="11"/>
        <v>21.624655849883737</v>
      </c>
      <c r="Y21" s="13">
        <v>100</v>
      </c>
      <c r="Z21" s="130">
        <v>117269.9</v>
      </c>
      <c r="AA21" s="134">
        <v>145413.4</v>
      </c>
      <c r="AB21" s="13">
        <f t="shared" si="0"/>
        <v>28143.5</v>
      </c>
      <c r="AC21" s="13"/>
      <c r="AD21" s="134">
        <v>44213.8</v>
      </c>
      <c r="AE21" s="13">
        <f t="shared" si="1"/>
        <v>-101199.59999999999</v>
      </c>
      <c r="AF21" s="13">
        <f>AE21-AB21</f>
        <v>-129343.09999999999</v>
      </c>
      <c r="AG21" s="126"/>
      <c r="AH21" s="126"/>
      <c r="AI21" s="126"/>
      <c r="AJ21" s="126"/>
      <c r="AK21" s="126"/>
      <c r="AL21" s="126"/>
      <c r="AM21" s="126"/>
      <c r="AN21" s="126"/>
      <c r="AO21" s="126"/>
      <c r="AP21" s="126"/>
      <c r="AQ21" s="126"/>
      <c r="AR21" s="126"/>
      <c r="AS21" s="126"/>
      <c r="AT21" s="126"/>
      <c r="AU21" s="126"/>
      <c r="AV21" s="126"/>
      <c r="AW21" s="126"/>
      <c r="AX21" s="126"/>
      <c r="AY21" s="126"/>
      <c r="AZ21" s="126"/>
      <c r="BA21" s="126"/>
      <c r="BB21" s="126"/>
      <c r="BC21" s="126"/>
      <c r="BD21" s="126"/>
      <c r="BE21" s="126"/>
      <c r="BF21" s="126"/>
      <c r="BG21" s="126"/>
      <c r="BH21" s="126"/>
      <c r="BI21" s="126"/>
      <c r="BJ21" s="126"/>
      <c r="BK21" s="126"/>
      <c r="BL21" s="126"/>
      <c r="BM21" s="126"/>
      <c r="BN21" s="126"/>
      <c r="BO21" s="126"/>
      <c r="BP21" s="126"/>
      <c r="BQ21" s="126"/>
      <c r="BR21" s="126"/>
      <c r="BS21" s="126"/>
      <c r="BT21" s="126"/>
      <c r="BU21" s="126"/>
      <c r="BV21" s="126"/>
      <c r="BW21" s="126"/>
      <c r="BX21" s="126"/>
      <c r="BY21" s="126"/>
      <c r="BZ21" s="126"/>
      <c r="CA21" s="126"/>
      <c r="CB21" s="126"/>
      <c r="CC21" s="126"/>
      <c r="CD21" s="126"/>
      <c r="CE21" s="126"/>
      <c r="CF21" s="126"/>
      <c r="CG21" s="126"/>
      <c r="CH21" s="126"/>
      <c r="CI21" s="126"/>
      <c r="CJ21" s="126"/>
      <c r="CK21" s="126"/>
      <c r="CL21" s="126"/>
      <c r="CM21" s="126"/>
      <c r="CN21" s="126"/>
      <c r="CO21" s="126"/>
      <c r="CP21" s="126"/>
      <c r="CQ21" s="126"/>
      <c r="CR21" s="126"/>
      <c r="CS21" s="126"/>
      <c r="CT21" s="126"/>
      <c r="CU21" s="126"/>
      <c r="CV21" s="126"/>
      <c r="CW21" s="126"/>
      <c r="CX21" s="126"/>
      <c r="CY21" s="126"/>
      <c r="CZ21" s="126"/>
      <c r="DA21" s="126"/>
      <c r="DB21" s="126"/>
      <c r="DC21" s="126"/>
      <c r="DD21" s="126"/>
      <c r="DE21" s="126"/>
      <c r="DF21" s="126"/>
      <c r="DG21" s="126"/>
      <c r="DH21" s="126"/>
      <c r="DI21" s="126"/>
      <c r="DJ21" s="126"/>
      <c r="DK21" s="126"/>
      <c r="DL21" s="126"/>
      <c r="DM21" s="126"/>
      <c r="DN21" s="126"/>
      <c r="DO21" s="126"/>
      <c r="DP21" s="126"/>
      <c r="DQ21" s="126"/>
      <c r="DR21" s="126"/>
      <c r="DS21" s="126"/>
      <c r="DT21" s="126"/>
      <c r="DU21" s="126"/>
      <c r="DV21" s="126"/>
      <c r="DW21" s="126"/>
      <c r="DX21" s="126"/>
      <c r="DY21" s="126"/>
      <c r="DZ21" s="126"/>
      <c r="EA21" s="126"/>
      <c r="EB21" s="126"/>
      <c r="EC21" s="126"/>
      <c r="ED21" s="126"/>
      <c r="EE21" s="126"/>
      <c r="EF21" s="126"/>
      <c r="EG21" s="126"/>
      <c r="EH21" s="126"/>
      <c r="EI21" s="126"/>
      <c r="EJ21" s="126"/>
      <c r="EK21" s="126"/>
      <c r="EL21" s="126"/>
      <c r="EM21" s="126"/>
      <c r="EN21" s="126"/>
      <c r="EO21" s="126"/>
      <c r="EP21" s="126"/>
      <c r="EQ21" s="126"/>
      <c r="ER21" s="126"/>
      <c r="ES21" s="126"/>
      <c r="ET21" s="126"/>
      <c r="EU21" s="126"/>
      <c r="EV21" s="126"/>
      <c r="EW21" s="126"/>
      <c r="EX21" s="126"/>
      <c r="EY21" s="126"/>
      <c r="EZ21" s="126"/>
      <c r="FA21" s="126"/>
      <c r="FB21" s="126"/>
      <c r="FC21" s="126"/>
      <c r="FD21" s="126"/>
      <c r="FE21" s="126"/>
      <c r="FF21" s="126"/>
      <c r="FG21" s="126"/>
      <c r="FH21" s="126"/>
      <c r="FI21" s="126"/>
      <c r="FJ21" s="126"/>
      <c r="FK21" s="126"/>
      <c r="FL21" s="126"/>
      <c r="FM21" s="126"/>
      <c r="FN21" s="126"/>
      <c r="FO21" s="126"/>
      <c r="FP21" s="126"/>
      <c r="FQ21" s="126"/>
      <c r="FR21" s="126"/>
      <c r="FS21" s="126"/>
      <c r="FT21" s="126"/>
      <c r="FU21" s="126"/>
      <c r="FV21" s="126"/>
      <c r="FW21" s="126"/>
      <c r="FX21" s="126"/>
      <c r="FY21" s="126"/>
      <c r="FZ21" s="126"/>
      <c r="GA21" s="126"/>
      <c r="GB21" s="126"/>
      <c r="GC21" s="126"/>
      <c r="GD21" s="126"/>
      <c r="GE21" s="126"/>
      <c r="GF21" s="126"/>
      <c r="GG21" s="126"/>
      <c r="GH21" s="126"/>
      <c r="GI21" s="126"/>
      <c r="GJ21" s="126"/>
      <c r="GK21" s="126"/>
      <c r="GL21" s="126"/>
      <c r="GM21" s="126"/>
      <c r="GN21" s="126"/>
      <c r="GO21" s="126"/>
      <c r="GP21" s="126"/>
      <c r="GQ21" s="126"/>
      <c r="GR21" s="126"/>
      <c r="GS21" s="126"/>
      <c r="GT21" s="126"/>
      <c r="GU21" s="126"/>
      <c r="GV21" s="126"/>
      <c r="GW21" s="126"/>
      <c r="GX21" s="126"/>
      <c r="GY21" s="126"/>
      <c r="GZ21" s="126"/>
    </row>
    <row r="22" spans="1:208" s="125" customFormat="1" ht="64.5" hidden="1" customHeight="1" x14ac:dyDescent="0.25">
      <c r="A22" s="133" t="s">
        <v>206</v>
      </c>
      <c r="B22" s="132" t="s">
        <v>118</v>
      </c>
      <c r="C22" s="14">
        <v>65113</v>
      </c>
      <c r="D22" s="130">
        <v>7979</v>
      </c>
      <c r="E22" s="14">
        <f t="shared" si="4"/>
        <v>-57134</v>
      </c>
      <c r="F22" s="14">
        <f t="shared" si="14"/>
        <v>12.254081366240229</v>
      </c>
      <c r="G22" s="13">
        <v>100</v>
      </c>
      <c r="H22" s="14">
        <v>-19000</v>
      </c>
      <c r="I22" s="130">
        <v>-18945</v>
      </c>
      <c r="J22" s="14">
        <f t="shared" si="5"/>
        <v>55</v>
      </c>
      <c r="K22" s="14">
        <f t="shared" si="6"/>
        <v>99.710526315789465</v>
      </c>
      <c r="L22" s="13">
        <f t="shared" si="7"/>
        <v>-0.14775550842596358</v>
      </c>
      <c r="M22" s="13">
        <f t="shared" si="15"/>
        <v>-337.43576889334497</v>
      </c>
      <c r="N22" s="13">
        <v>100</v>
      </c>
      <c r="O22" s="14">
        <v>1936</v>
      </c>
      <c r="P22" s="14">
        <v>2472</v>
      </c>
      <c r="Q22" s="14">
        <f t="shared" si="8"/>
        <v>21417</v>
      </c>
      <c r="R22" s="14">
        <f t="shared" si="12"/>
        <v>-13.048297703879651</v>
      </c>
      <c r="S22" s="130">
        <v>2487</v>
      </c>
      <c r="T22" s="131"/>
      <c r="U22" s="14">
        <f t="shared" si="9"/>
        <v>551</v>
      </c>
      <c r="V22" s="14">
        <f t="shared" si="13"/>
        <v>128.46074380165288</v>
      </c>
      <c r="W22" s="13">
        <f t="shared" si="10"/>
        <v>1.7539896564683955E-2</v>
      </c>
      <c r="X22" s="13">
        <f t="shared" si="11"/>
        <v>-113.12747426761679</v>
      </c>
      <c r="Y22" s="13">
        <v>100</v>
      </c>
      <c r="Z22" s="130">
        <v>231.9</v>
      </c>
      <c r="AA22" s="134">
        <v>186.9</v>
      </c>
      <c r="AB22" s="13">
        <f t="shared" si="0"/>
        <v>-45</v>
      </c>
      <c r="AC22" s="13"/>
      <c r="AD22" s="134">
        <v>32.6</v>
      </c>
      <c r="AE22" s="13">
        <f t="shared" si="1"/>
        <v>-154.30000000000001</v>
      </c>
      <c r="AF22" s="13">
        <f>AE22-AB22</f>
        <v>-109.30000000000001</v>
      </c>
      <c r="AG22" s="126"/>
      <c r="AH22" s="126"/>
      <c r="AI22" s="126"/>
      <c r="AJ22" s="126"/>
      <c r="AK22" s="126"/>
      <c r="AL22" s="126"/>
      <c r="AM22" s="126"/>
      <c r="AN22" s="126"/>
      <c r="AO22" s="126"/>
      <c r="AP22" s="126"/>
      <c r="AQ22" s="126"/>
      <c r="AR22" s="126"/>
      <c r="AS22" s="126"/>
      <c r="AT22" s="126"/>
      <c r="AU22" s="126"/>
      <c r="AV22" s="126"/>
      <c r="AW22" s="126"/>
      <c r="AX22" s="126"/>
      <c r="AY22" s="126"/>
      <c r="AZ22" s="126"/>
      <c r="BA22" s="126"/>
      <c r="BB22" s="126"/>
      <c r="BC22" s="126"/>
      <c r="BD22" s="126"/>
      <c r="BE22" s="126"/>
      <c r="BF22" s="126"/>
      <c r="BG22" s="126"/>
      <c r="BH22" s="126"/>
      <c r="BI22" s="126"/>
      <c r="BJ22" s="126"/>
      <c r="BK22" s="126"/>
      <c r="BL22" s="126"/>
      <c r="BM22" s="126"/>
      <c r="BN22" s="126"/>
      <c r="BO22" s="126"/>
      <c r="BP22" s="126"/>
      <c r="BQ22" s="126"/>
      <c r="BR22" s="126"/>
      <c r="BS22" s="126"/>
      <c r="BT22" s="126"/>
      <c r="BU22" s="126"/>
      <c r="BV22" s="126"/>
      <c r="BW22" s="126"/>
      <c r="BX22" s="126"/>
      <c r="BY22" s="126"/>
      <c r="BZ22" s="126"/>
      <c r="CA22" s="126"/>
      <c r="CB22" s="126"/>
      <c r="CC22" s="126"/>
      <c r="CD22" s="126"/>
      <c r="CE22" s="126"/>
      <c r="CF22" s="126"/>
      <c r="CG22" s="126"/>
      <c r="CH22" s="126"/>
      <c r="CI22" s="126"/>
      <c r="CJ22" s="126"/>
      <c r="CK22" s="126"/>
      <c r="CL22" s="126"/>
      <c r="CM22" s="126"/>
      <c r="CN22" s="126"/>
      <c r="CO22" s="126"/>
      <c r="CP22" s="126"/>
      <c r="CQ22" s="126"/>
      <c r="CR22" s="126"/>
      <c r="CS22" s="126"/>
      <c r="CT22" s="126"/>
      <c r="CU22" s="126"/>
      <c r="CV22" s="126"/>
      <c r="CW22" s="126"/>
      <c r="CX22" s="126"/>
      <c r="CY22" s="126"/>
      <c r="CZ22" s="126"/>
      <c r="DA22" s="126"/>
      <c r="DB22" s="126"/>
      <c r="DC22" s="126"/>
      <c r="DD22" s="126"/>
      <c r="DE22" s="126"/>
      <c r="DF22" s="126"/>
      <c r="DG22" s="126"/>
      <c r="DH22" s="126"/>
      <c r="DI22" s="126"/>
      <c r="DJ22" s="126"/>
      <c r="DK22" s="126"/>
      <c r="DL22" s="126"/>
      <c r="DM22" s="126"/>
      <c r="DN22" s="126"/>
      <c r="DO22" s="126"/>
      <c r="DP22" s="126"/>
      <c r="DQ22" s="126"/>
      <c r="DR22" s="126"/>
      <c r="DS22" s="126"/>
      <c r="DT22" s="126"/>
      <c r="DU22" s="126"/>
      <c r="DV22" s="126"/>
      <c r="DW22" s="126"/>
      <c r="DX22" s="126"/>
      <c r="DY22" s="126"/>
      <c r="DZ22" s="126"/>
      <c r="EA22" s="126"/>
      <c r="EB22" s="126"/>
      <c r="EC22" s="126"/>
      <c r="ED22" s="126"/>
      <c r="EE22" s="126"/>
      <c r="EF22" s="126"/>
      <c r="EG22" s="126"/>
      <c r="EH22" s="126"/>
      <c r="EI22" s="126"/>
      <c r="EJ22" s="126"/>
      <c r="EK22" s="126"/>
      <c r="EL22" s="126"/>
      <c r="EM22" s="126"/>
      <c r="EN22" s="126"/>
      <c r="EO22" s="126"/>
      <c r="EP22" s="126"/>
      <c r="EQ22" s="126"/>
      <c r="ER22" s="126"/>
      <c r="ES22" s="126"/>
      <c r="ET22" s="126"/>
      <c r="EU22" s="126"/>
      <c r="EV22" s="126"/>
      <c r="EW22" s="126"/>
      <c r="EX22" s="126"/>
      <c r="EY22" s="126"/>
      <c r="EZ22" s="126"/>
      <c r="FA22" s="126"/>
      <c r="FB22" s="126"/>
      <c r="FC22" s="126"/>
      <c r="FD22" s="126"/>
      <c r="FE22" s="126"/>
      <c r="FF22" s="126"/>
      <c r="FG22" s="126"/>
      <c r="FH22" s="126"/>
      <c r="FI22" s="126"/>
      <c r="FJ22" s="126"/>
      <c r="FK22" s="126"/>
      <c r="FL22" s="126"/>
      <c r="FM22" s="126"/>
      <c r="FN22" s="126"/>
      <c r="FO22" s="126"/>
      <c r="FP22" s="126"/>
      <c r="FQ22" s="126"/>
      <c r="FR22" s="126"/>
      <c r="FS22" s="126"/>
      <c r="FT22" s="126"/>
      <c r="FU22" s="126"/>
      <c r="FV22" s="126"/>
      <c r="FW22" s="126"/>
      <c r="FX22" s="126"/>
      <c r="FY22" s="126"/>
      <c r="FZ22" s="126"/>
      <c r="GA22" s="126"/>
      <c r="GB22" s="126"/>
      <c r="GC22" s="126"/>
      <c r="GD22" s="126"/>
      <c r="GE22" s="126"/>
      <c r="GF22" s="126"/>
      <c r="GG22" s="126"/>
      <c r="GH22" s="126"/>
      <c r="GI22" s="126"/>
      <c r="GJ22" s="126"/>
      <c r="GK22" s="126"/>
      <c r="GL22" s="126"/>
      <c r="GM22" s="126"/>
      <c r="GN22" s="126"/>
      <c r="GO22" s="126"/>
      <c r="GP22" s="126"/>
      <c r="GQ22" s="126"/>
      <c r="GR22" s="126"/>
      <c r="GS22" s="126"/>
      <c r="GT22" s="126"/>
      <c r="GU22" s="126"/>
      <c r="GV22" s="126"/>
      <c r="GW22" s="126"/>
      <c r="GX22" s="126"/>
      <c r="GY22" s="126"/>
      <c r="GZ22" s="126"/>
    </row>
    <row r="23" spans="1:208" s="173" customFormat="1" ht="48.75" customHeight="1" x14ac:dyDescent="0.35">
      <c r="A23" s="179"/>
      <c r="B23" s="178" t="s">
        <v>119</v>
      </c>
      <c r="C23" s="176">
        <f>C24+C37+C38+C39+C44+C45+C46+C47</f>
        <v>1125270</v>
      </c>
      <c r="D23" s="176">
        <f>D24+D37+D38+D39+D44+D45+D46+D47</f>
        <v>1055842</v>
      </c>
      <c r="E23" s="176">
        <f t="shared" si="4"/>
        <v>-69428</v>
      </c>
      <c r="F23" s="176">
        <f t="shared" si="14"/>
        <v>93.83010299750282</v>
      </c>
      <c r="G23" s="175"/>
      <c r="H23" s="176">
        <f>H24+H37+H38+H39+H44+H45+H46+H47</f>
        <v>1404938</v>
      </c>
      <c r="I23" s="176">
        <f>I24+I37+I38+I39+I44+I45+I46+I47</f>
        <v>1544933</v>
      </c>
      <c r="J23" s="176">
        <f t="shared" si="5"/>
        <v>139995</v>
      </c>
      <c r="K23" s="176">
        <f t="shared" si="6"/>
        <v>109.96449665394488</v>
      </c>
      <c r="L23" s="175">
        <f t="shared" si="7"/>
        <v>12.049214088099719</v>
      </c>
      <c r="M23" s="175">
        <f t="shared" si="15"/>
        <v>46.322366414671876</v>
      </c>
      <c r="N23" s="175"/>
      <c r="O23" s="176">
        <f>O24+O37+O38+O39+O44+O45+O46+O47</f>
        <v>1389446</v>
      </c>
      <c r="P23" s="176"/>
      <c r="Q23" s="176"/>
      <c r="R23" s="176"/>
      <c r="S23" s="176">
        <f>S24+S37+S38+S39+S44+S45+S46+S47</f>
        <v>1166113</v>
      </c>
      <c r="T23" s="177"/>
      <c r="U23" s="176">
        <f t="shared" si="9"/>
        <v>-223333</v>
      </c>
      <c r="V23" s="176">
        <f t="shared" si="13"/>
        <v>83.926471413786501</v>
      </c>
      <c r="W23" s="175">
        <f t="shared" si="10"/>
        <v>8.2241662254657442</v>
      </c>
      <c r="X23" s="175">
        <f t="shared" si="11"/>
        <v>-24.52015718480996</v>
      </c>
      <c r="Y23" s="175"/>
      <c r="Z23" s="176">
        <f>Z24+Z37+Z38+Z39+Z44+Z45+Z46+Z47</f>
        <v>1591739.2</v>
      </c>
      <c r="AA23" s="175">
        <f>AA24+AA37+AA38+AA39+AA44+AA45+AA46+AA47</f>
        <v>2053537.9</v>
      </c>
      <c r="AB23" s="175">
        <f t="shared" si="0"/>
        <v>461798.69999999995</v>
      </c>
      <c r="AC23" s="175">
        <f t="shared" ref="AC23:AC28" si="16">AA23/Z23*100</f>
        <v>129.01220878395154</v>
      </c>
      <c r="AD23" s="175">
        <f>AD24+AD37+AD38+AD39+AD44+AD45+AD46+AD47</f>
        <v>1868692.1</v>
      </c>
      <c r="AE23" s="175">
        <f t="shared" si="1"/>
        <v>-184845.79999999981</v>
      </c>
      <c r="AF23" s="175">
        <f>AD23/AA23*100</f>
        <v>90.99866625300659</v>
      </c>
      <c r="AG23" s="174"/>
      <c r="AH23" s="174"/>
      <c r="AI23" s="174"/>
      <c r="AJ23" s="174"/>
      <c r="AK23" s="174"/>
      <c r="AL23" s="174"/>
      <c r="AM23" s="174"/>
      <c r="AN23" s="174"/>
      <c r="AO23" s="174"/>
      <c r="AP23" s="174"/>
      <c r="AQ23" s="174"/>
      <c r="AR23" s="174"/>
      <c r="AS23" s="174"/>
      <c r="AT23" s="174"/>
      <c r="AU23" s="174"/>
      <c r="AV23" s="174"/>
      <c r="AW23" s="174"/>
      <c r="AX23" s="174"/>
      <c r="AY23" s="174"/>
      <c r="AZ23" s="174"/>
      <c r="BA23" s="174"/>
      <c r="BB23" s="174"/>
      <c r="BC23" s="174"/>
      <c r="BD23" s="174"/>
      <c r="BE23" s="174"/>
      <c r="BF23" s="174"/>
      <c r="BG23" s="174"/>
      <c r="BH23" s="174"/>
      <c r="BI23" s="174"/>
      <c r="BJ23" s="174"/>
      <c r="BK23" s="174"/>
      <c r="BL23" s="174"/>
      <c r="BM23" s="174"/>
      <c r="BN23" s="174"/>
      <c r="BO23" s="174"/>
      <c r="BP23" s="174"/>
      <c r="BQ23" s="174"/>
      <c r="BR23" s="174"/>
      <c r="BS23" s="174"/>
      <c r="BT23" s="174"/>
      <c r="BU23" s="174"/>
      <c r="BV23" s="174"/>
      <c r="BW23" s="174"/>
      <c r="BX23" s="174"/>
      <c r="BY23" s="174"/>
      <c r="BZ23" s="174"/>
      <c r="CA23" s="174"/>
      <c r="CB23" s="174"/>
      <c r="CC23" s="174"/>
      <c r="CD23" s="174"/>
      <c r="CE23" s="174"/>
      <c r="CF23" s="174"/>
      <c r="CG23" s="174"/>
      <c r="CH23" s="174"/>
      <c r="CI23" s="174"/>
      <c r="CJ23" s="174"/>
      <c r="CK23" s="174"/>
      <c r="CL23" s="174"/>
      <c r="CM23" s="174"/>
      <c r="CN23" s="174"/>
      <c r="CO23" s="174"/>
      <c r="CP23" s="174"/>
      <c r="CQ23" s="174"/>
      <c r="CR23" s="174"/>
      <c r="CS23" s="174"/>
      <c r="CT23" s="174"/>
      <c r="CU23" s="174"/>
      <c r="CV23" s="174"/>
      <c r="CW23" s="174"/>
      <c r="CX23" s="174"/>
      <c r="CY23" s="174"/>
      <c r="CZ23" s="174"/>
      <c r="DA23" s="174"/>
      <c r="DB23" s="174"/>
      <c r="DC23" s="174"/>
      <c r="DD23" s="174"/>
      <c r="DE23" s="174"/>
      <c r="DF23" s="174"/>
      <c r="DG23" s="174"/>
      <c r="DH23" s="174"/>
      <c r="DI23" s="174"/>
      <c r="DJ23" s="174"/>
      <c r="DK23" s="174"/>
      <c r="DL23" s="174"/>
      <c r="DM23" s="174"/>
      <c r="DN23" s="174"/>
      <c r="DO23" s="174"/>
      <c r="DP23" s="174"/>
      <c r="DQ23" s="174"/>
      <c r="DR23" s="174"/>
      <c r="DS23" s="174"/>
      <c r="DT23" s="174"/>
      <c r="DU23" s="174"/>
      <c r="DV23" s="174"/>
      <c r="DW23" s="174"/>
      <c r="DX23" s="174"/>
      <c r="DY23" s="174"/>
      <c r="DZ23" s="174"/>
      <c r="EA23" s="174"/>
      <c r="EB23" s="174"/>
      <c r="EC23" s="174"/>
      <c r="ED23" s="174"/>
      <c r="EE23" s="174"/>
      <c r="EF23" s="174"/>
      <c r="EG23" s="174"/>
      <c r="EH23" s="174"/>
      <c r="EI23" s="174"/>
      <c r="EJ23" s="174"/>
      <c r="EK23" s="174"/>
      <c r="EL23" s="174"/>
      <c r="EM23" s="174"/>
      <c r="EN23" s="174"/>
      <c r="EO23" s="174"/>
      <c r="EP23" s="174"/>
      <c r="EQ23" s="174"/>
      <c r="ER23" s="174"/>
      <c r="ES23" s="174"/>
      <c r="ET23" s="174"/>
      <c r="EU23" s="174"/>
      <c r="EV23" s="174"/>
      <c r="EW23" s="174"/>
      <c r="EX23" s="174"/>
      <c r="EY23" s="174"/>
      <c r="EZ23" s="174"/>
      <c r="FA23" s="174"/>
      <c r="FB23" s="174"/>
      <c r="FC23" s="174"/>
      <c r="FD23" s="174"/>
      <c r="FE23" s="174"/>
      <c r="FF23" s="174"/>
      <c r="FG23" s="174"/>
      <c r="FH23" s="174"/>
      <c r="FI23" s="174"/>
      <c r="FJ23" s="174"/>
      <c r="FK23" s="174"/>
      <c r="FL23" s="174"/>
      <c r="FM23" s="174"/>
      <c r="FN23" s="174"/>
      <c r="FO23" s="174"/>
      <c r="FP23" s="174"/>
      <c r="FQ23" s="174"/>
      <c r="FR23" s="174"/>
      <c r="FS23" s="174"/>
      <c r="FT23" s="174"/>
      <c r="FU23" s="174"/>
      <c r="FV23" s="174"/>
      <c r="FW23" s="174"/>
      <c r="FX23" s="174"/>
      <c r="FY23" s="174"/>
      <c r="FZ23" s="174"/>
      <c r="GA23" s="174"/>
      <c r="GB23" s="174"/>
      <c r="GC23" s="174"/>
      <c r="GD23" s="174"/>
      <c r="GE23" s="174"/>
      <c r="GF23" s="174"/>
      <c r="GG23" s="174"/>
      <c r="GH23" s="174"/>
      <c r="GI23" s="174"/>
      <c r="GJ23" s="174"/>
      <c r="GK23" s="174"/>
      <c r="GL23" s="174"/>
      <c r="GM23" s="174"/>
      <c r="GN23" s="174"/>
      <c r="GO23" s="174"/>
      <c r="GP23" s="174"/>
      <c r="GQ23" s="174"/>
      <c r="GR23" s="174"/>
      <c r="GS23" s="174"/>
      <c r="GT23" s="174"/>
      <c r="GU23" s="174"/>
      <c r="GV23" s="174"/>
      <c r="GW23" s="174"/>
      <c r="GX23" s="174"/>
      <c r="GY23" s="174"/>
      <c r="GZ23" s="174"/>
    </row>
    <row r="24" spans="1:208" s="125" customFormat="1" ht="109.5" customHeight="1" x14ac:dyDescent="0.35">
      <c r="A24" s="133" t="s">
        <v>205</v>
      </c>
      <c r="B24" s="132" t="s">
        <v>120</v>
      </c>
      <c r="C24" s="14">
        <f>C25+C27+C28+C35+C36</f>
        <v>606680</v>
      </c>
      <c r="D24" s="130">
        <f>D25+D27+D28+D35+D36+D26</f>
        <v>624996</v>
      </c>
      <c r="E24" s="14">
        <f t="shared" si="4"/>
        <v>18316</v>
      </c>
      <c r="F24" s="14">
        <f t="shared" si="14"/>
        <v>103.01905452627416</v>
      </c>
      <c r="G24" s="13"/>
      <c r="H24" s="14">
        <f>H25+H27+H28+H35+H36</f>
        <v>916818</v>
      </c>
      <c r="I24" s="130">
        <f>I25+I27+I28+I35+I36</f>
        <v>1066814</v>
      </c>
      <c r="J24" s="14">
        <f t="shared" si="5"/>
        <v>149996</v>
      </c>
      <c r="K24" s="14">
        <f t="shared" si="6"/>
        <v>116.36049903034188</v>
      </c>
      <c r="L24" s="13">
        <f t="shared" si="7"/>
        <v>8.3202768522531478</v>
      </c>
      <c r="M24" s="13">
        <f t="shared" si="15"/>
        <v>70.691332424527531</v>
      </c>
      <c r="N24" s="13"/>
      <c r="O24" s="14">
        <f>O25+O27+O28+O35+O36</f>
        <v>960735</v>
      </c>
      <c r="P24" s="14">
        <f>P25+P27+P28+P35+P36</f>
        <v>683951</v>
      </c>
      <c r="Q24" s="14">
        <f>P24-I24</f>
        <v>-382863</v>
      </c>
      <c r="R24" s="14">
        <f>P24/I24*100</f>
        <v>64.111550842039946</v>
      </c>
      <c r="S24" s="130">
        <f>S25+S27+S28+S35+S36</f>
        <v>691919</v>
      </c>
      <c r="T24" s="131"/>
      <c r="U24" s="14">
        <f t="shared" si="9"/>
        <v>-268816</v>
      </c>
      <c r="V24" s="14">
        <f t="shared" si="13"/>
        <v>72.019755707869493</v>
      </c>
      <c r="W24" s="13">
        <f t="shared" si="10"/>
        <v>4.8798502980054526</v>
      </c>
      <c r="X24" s="13">
        <f t="shared" si="11"/>
        <v>-35.141552323085378</v>
      </c>
      <c r="Y24" s="13"/>
      <c r="Z24" s="130">
        <f>Z25+Z27+Z28+Z35+Z36</f>
        <v>912845.59999999986</v>
      </c>
      <c r="AA24" s="134">
        <f>AA25+AA27+AA28+AA35+AA36</f>
        <v>1236671.0999999999</v>
      </c>
      <c r="AB24" s="13">
        <f t="shared" si="0"/>
        <v>323825.5</v>
      </c>
      <c r="AC24" s="13">
        <f t="shared" si="16"/>
        <v>135.47429050433064</v>
      </c>
      <c r="AD24" s="134">
        <f>AD25+AD27+AD28+AD35+AD36</f>
        <v>1152944.0999999999</v>
      </c>
      <c r="AE24" s="13">
        <f t="shared" si="1"/>
        <v>-83727</v>
      </c>
      <c r="AF24" s="13">
        <f>AD24/AA24*100</f>
        <v>93.229646912586546</v>
      </c>
      <c r="AG24" s="126"/>
      <c r="AH24" s="126"/>
      <c r="AI24" s="126"/>
      <c r="AJ24" s="126"/>
      <c r="AK24" s="126"/>
      <c r="AL24" s="126"/>
      <c r="AM24" s="126"/>
      <c r="AN24" s="126"/>
      <c r="AO24" s="126"/>
      <c r="AP24" s="126"/>
      <c r="AQ24" s="126"/>
      <c r="AR24" s="126"/>
      <c r="AS24" s="126"/>
      <c r="AT24" s="126"/>
      <c r="AU24" s="126"/>
      <c r="AV24" s="126"/>
      <c r="AW24" s="126"/>
      <c r="AX24" s="126"/>
      <c r="AY24" s="126"/>
      <c r="AZ24" s="126"/>
      <c r="BA24" s="126"/>
      <c r="BB24" s="126"/>
      <c r="BC24" s="126"/>
      <c r="BD24" s="126"/>
      <c r="BE24" s="126"/>
      <c r="BF24" s="126"/>
      <c r="BG24" s="126"/>
      <c r="BH24" s="126"/>
      <c r="BI24" s="126"/>
      <c r="BJ24" s="126"/>
      <c r="BK24" s="126"/>
      <c r="BL24" s="126"/>
      <c r="BM24" s="126"/>
      <c r="BN24" s="126"/>
      <c r="BO24" s="126"/>
      <c r="BP24" s="126"/>
      <c r="BQ24" s="126"/>
      <c r="BR24" s="126"/>
      <c r="BS24" s="126"/>
      <c r="BT24" s="126"/>
      <c r="BU24" s="126"/>
      <c r="BV24" s="126"/>
      <c r="BW24" s="126"/>
      <c r="BX24" s="126"/>
      <c r="BY24" s="126"/>
      <c r="BZ24" s="126"/>
      <c r="CA24" s="126"/>
      <c r="CB24" s="126"/>
      <c r="CC24" s="126"/>
      <c r="CD24" s="126"/>
      <c r="CE24" s="126"/>
      <c r="CF24" s="126"/>
      <c r="CG24" s="126"/>
      <c r="CH24" s="126"/>
      <c r="CI24" s="126"/>
      <c r="CJ24" s="126"/>
      <c r="CK24" s="126"/>
      <c r="CL24" s="126"/>
      <c r="CM24" s="126"/>
      <c r="CN24" s="126"/>
      <c r="CO24" s="126"/>
      <c r="CP24" s="126"/>
      <c r="CQ24" s="126"/>
      <c r="CR24" s="126"/>
      <c r="CS24" s="126"/>
      <c r="CT24" s="126"/>
      <c r="CU24" s="126"/>
      <c r="CV24" s="126"/>
      <c r="CW24" s="126"/>
      <c r="CX24" s="126"/>
      <c r="CY24" s="126"/>
      <c r="CZ24" s="126"/>
      <c r="DA24" s="126"/>
      <c r="DB24" s="126"/>
      <c r="DC24" s="126"/>
      <c r="DD24" s="126"/>
      <c r="DE24" s="126"/>
      <c r="DF24" s="126"/>
      <c r="DG24" s="126"/>
      <c r="DH24" s="126"/>
      <c r="DI24" s="126"/>
      <c r="DJ24" s="126"/>
      <c r="DK24" s="126"/>
      <c r="DL24" s="126"/>
      <c r="DM24" s="126"/>
      <c r="DN24" s="126"/>
      <c r="DO24" s="126"/>
      <c r="DP24" s="126"/>
      <c r="DQ24" s="126"/>
      <c r="DR24" s="126"/>
      <c r="DS24" s="126"/>
      <c r="DT24" s="126"/>
      <c r="DU24" s="126"/>
      <c r="DV24" s="126"/>
      <c r="DW24" s="126"/>
      <c r="DX24" s="126"/>
      <c r="DY24" s="126"/>
      <c r="DZ24" s="126"/>
      <c r="EA24" s="126"/>
      <c r="EB24" s="126"/>
      <c r="EC24" s="126"/>
      <c r="ED24" s="126"/>
      <c r="EE24" s="126"/>
      <c r="EF24" s="126"/>
      <c r="EG24" s="126"/>
      <c r="EH24" s="126"/>
      <c r="EI24" s="126"/>
      <c r="EJ24" s="126"/>
      <c r="EK24" s="126"/>
      <c r="EL24" s="126"/>
      <c r="EM24" s="126"/>
      <c r="EN24" s="126"/>
      <c r="EO24" s="126"/>
      <c r="EP24" s="126"/>
      <c r="EQ24" s="126"/>
      <c r="ER24" s="126"/>
      <c r="ES24" s="126"/>
      <c r="ET24" s="126"/>
      <c r="EU24" s="126"/>
      <c r="EV24" s="126"/>
      <c r="EW24" s="126"/>
      <c r="EX24" s="126"/>
      <c r="EY24" s="126"/>
      <c r="EZ24" s="126"/>
      <c r="FA24" s="126"/>
      <c r="FB24" s="126"/>
      <c r="FC24" s="126"/>
      <c r="FD24" s="126"/>
      <c r="FE24" s="126"/>
      <c r="FF24" s="126"/>
      <c r="FG24" s="126"/>
      <c r="FH24" s="126"/>
      <c r="FI24" s="126"/>
      <c r="FJ24" s="126"/>
      <c r="FK24" s="126"/>
      <c r="FL24" s="126"/>
      <c r="FM24" s="126"/>
      <c r="FN24" s="126"/>
      <c r="FO24" s="126"/>
      <c r="FP24" s="126"/>
      <c r="FQ24" s="126"/>
      <c r="FR24" s="126"/>
      <c r="FS24" s="126"/>
      <c r="FT24" s="126"/>
      <c r="FU24" s="126"/>
      <c r="FV24" s="126"/>
      <c r="FW24" s="126"/>
      <c r="FX24" s="126"/>
      <c r="FY24" s="126"/>
      <c r="FZ24" s="126"/>
      <c r="GA24" s="126"/>
      <c r="GB24" s="126"/>
      <c r="GC24" s="126"/>
      <c r="GD24" s="126"/>
      <c r="GE24" s="126"/>
      <c r="GF24" s="126"/>
      <c r="GG24" s="126"/>
      <c r="GH24" s="126"/>
      <c r="GI24" s="126"/>
      <c r="GJ24" s="126"/>
      <c r="GK24" s="126"/>
      <c r="GL24" s="126"/>
      <c r="GM24" s="126"/>
      <c r="GN24" s="126"/>
      <c r="GO24" s="126"/>
      <c r="GP24" s="126"/>
      <c r="GQ24" s="126"/>
      <c r="GR24" s="126"/>
      <c r="GS24" s="126"/>
      <c r="GT24" s="126"/>
      <c r="GU24" s="126"/>
      <c r="GV24" s="126"/>
      <c r="GW24" s="126"/>
      <c r="GX24" s="126"/>
      <c r="GY24" s="126"/>
      <c r="GZ24" s="126"/>
    </row>
    <row r="25" spans="1:208" s="125" customFormat="1" ht="25.5" hidden="1" customHeight="1" x14ac:dyDescent="0.25">
      <c r="A25" s="16" t="s">
        <v>204</v>
      </c>
      <c r="B25" s="162" t="s">
        <v>121</v>
      </c>
      <c r="C25" s="161">
        <v>4800</v>
      </c>
      <c r="D25" s="159">
        <v>20831</v>
      </c>
      <c r="E25" s="161">
        <f t="shared" si="4"/>
        <v>16031</v>
      </c>
      <c r="F25" s="161">
        <f t="shared" si="14"/>
        <v>433.97916666666669</v>
      </c>
      <c r="G25" s="160"/>
      <c r="H25" s="161">
        <v>16857</v>
      </c>
      <c r="I25" s="159">
        <v>14103</v>
      </c>
      <c r="J25" s="161">
        <f t="shared" si="5"/>
        <v>-2754</v>
      </c>
      <c r="K25" s="161">
        <f t="shared" si="6"/>
        <v>83.662573411639087</v>
      </c>
      <c r="L25" s="160">
        <f t="shared" si="7"/>
        <v>0.10999186779262941</v>
      </c>
      <c r="M25" s="160">
        <f t="shared" si="15"/>
        <v>-32.298017377946337</v>
      </c>
      <c r="N25" s="172"/>
      <c r="O25" s="161">
        <v>17624</v>
      </c>
      <c r="P25" s="161">
        <v>32802</v>
      </c>
      <c r="Q25" s="161">
        <f>P25-I25</f>
        <v>18699</v>
      </c>
      <c r="R25" s="161">
        <f>P25/I25*100</f>
        <v>232.58881089129972</v>
      </c>
      <c r="S25" s="159">
        <v>32802</v>
      </c>
      <c r="T25" s="131"/>
      <c r="U25" s="161">
        <f t="shared" si="9"/>
        <v>15178</v>
      </c>
      <c r="V25" s="161">
        <f t="shared" si="13"/>
        <v>186.12119836586473</v>
      </c>
      <c r="W25" s="160">
        <f t="shared" si="10"/>
        <v>0.23134044516074115</v>
      </c>
      <c r="X25" s="160">
        <f t="shared" si="11"/>
        <v>132.58881089129972</v>
      </c>
      <c r="Y25" s="160"/>
      <c r="Z25" s="159">
        <v>15107</v>
      </c>
      <c r="AA25" s="158">
        <v>37818.800000000003</v>
      </c>
      <c r="AB25" s="13">
        <f t="shared" si="0"/>
        <v>22711.800000000003</v>
      </c>
      <c r="AC25" s="13">
        <f t="shared" si="16"/>
        <v>250.33957767922158</v>
      </c>
      <c r="AD25" s="158">
        <v>13600.3</v>
      </c>
      <c r="AE25" s="13">
        <f t="shared" si="1"/>
        <v>-24218.500000000004</v>
      </c>
      <c r="AF25" s="13">
        <f>AE25-AB25</f>
        <v>-46930.3</v>
      </c>
      <c r="AG25" s="126"/>
      <c r="AH25" s="126"/>
      <c r="AI25" s="126"/>
      <c r="AJ25" s="126"/>
      <c r="AK25" s="126"/>
      <c r="AL25" s="126"/>
      <c r="AM25" s="126"/>
      <c r="AN25" s="126"/>
      <c r="AO25" s="126"/>
      <c r="AP25" s="126"/>
      <c r="AQ25" s="126"/>
      <c r="AR25" s="126"/>
      <c r="AS25" s="126"/>
      <c r="AT25" s="126"/>
      <c r="AU25" s="126"/>
      <c r="AV25" s="126"/>
      <c r="AW25" s="126"/>
      <c r="AX25" s="126"/>
      <c r="AY25" s="126"/>
      <c r="AZ25" s="126"/>
      <c r="BA25" s="126"/>
      <c r="BB25" s="126"/>
      <c r="BC25" s="126"/>
      <c r="BD25" s="126"/>
      <c r="BE25" s="126"/>
      <c r="BF25" s="126"/>
      <c r="BG25" s="126"/>
      <c r="BH25" s="126"/>
      <c r="BI25" s="126"/>
      <c r="BJ25" s="126"/>
      <c r="BK25" s="126"/>
      <c r="BL25" s="126"/>
      <c r="BM25" s="126"/>
      <c r="BN25" s="126"/>
      <c r="BO25" s="126"/>
      <c r="BP25" s="126"/>
      <c r="BQ25" s="126"/>
      <c r="BR25" s="126"/>
      <c r="BS25" s="126"/>
      <c r="BT25" s="126"/>
      <c r="BU25" s="126"/>
      <c r="BV25" s="126"/>
      <c r="BW25" s="126"/>
      <c r="BX25" s="126"/>
      <c r="BY25" s="126"/>
      <c r="BZ25" s="126"/>
      <c r="CA25" s="126"/>
      <c r="CB25" s="126"/>
      <c r="CC25" s="126"/>
      <c r="CD25" s="126"/>
      <c r="CE25" s="126"/>
      <c r="CF25" s="126"/>
      <c r="CG25" s="126"/>
      <c r="CH25" s="126"/>
      <c r="CI25" s="126"/>
      <c r="CJ25" s="126"/>
      <c r="CK25" s="126"/>
      <c r="CL25" s="126"/>
      <c r="CM25" s="126"/>
      <c r="CN25" s="126"/>
      <c r="CO25" s="126"/>
      <c r="CP25" s="126"/>
      <c r="CQ25" s="126"/>
      <c r="CR25" s="126"/>
      <c r="CS25" s="126"/>
      <c r="CT25" s="126"/>
      <c r="CU25" s="126"/>
      <c r="CV25" s="126"/>
      <c r="CW25" s="126"/>
      <c r="CX25" s="126"/>
      <c r="CY25" s="126"/>
      <c r="CZ25" s="126"/>
      <c r="DA25" s="126"/>
      <c r="DB25" s="126"/>
      <c r="DC25" s="126"/>
      <c r="DD25" s="126"/>
      <c r="DE25" s="126"/>
      <c r="DF25" s="126"/>
      <c r="DG25" s="126"/>
      <c r="DH25" s="126"/>
      <c r="DI25" s="126"/>
      <c r="DJ25" s="126"/>
      <c r="DK25" s="126"/>
      <c r="DL25" s="126"/>
      <c r="DM25" s="126"/>
      <c r="DN25" s="126"/>
      <c r="DO25" s="126"/>
      <c r="DP25" s="126"/>
      <c r="DQ25" s="126"/>
      <c r="DR25" s="126"/>
      <c r="DS25" s="126"/>
      <c r="DT25" s="126"/>
      <c r="DU25" s="126"/>
      <c r="DV25" s="126"/>
      <c r="DW25" s="126"/>
      <c r="DX25" s="126"/>
      <c r="DY25" s="126"/>
      <c r="DZ25" s="126"/>
      <c r="EA25" s="126"/>
      <c r="EB25" s="126"/>
      <c r="EC25" s="126"/>
      <c r="ED25" s="126"/>
      <c r="EE25" s="126"/>
      <c r="EF25" s="126"/>
      <c r="EG25" s="126"/>
      <c r="EH25" s="126"/>
      <c r="EI25" s="126"/>
      <c r="EJ25" s="126"/>
      <c r="EK25" s="126"/>
      <c r="EL25" s="126"/>
      <c r="EM25" s="126"/>
      <c r="EN25" s="126"/>
      <c r="EO25" s="126"/>
      <c r="EP25" s="126"/>
      <c r="EQ25" s="126"/>
      <c r="ER25" s="126"/>
      <c r="ES25" s="126"/>
      <c r="ET25" s="126"/>
      <c r="EU25" s="126"/>
      <c r="EV25" s="126"/>
      <c r="EW25" s="126"/>
      <c r="EX25" s="126"/>
      <c r="EY25" s="126"/>
      <c r="EZ25" s="126"/>
      <c r="FA25" s="126"/>
      <c r="FB25" s="126"/>
      <c r="FC25" s="126"/>
      <c r="FD25" s="126"/>
      <c r="FE25" s="126"/>
      <c r="FF25" s="126"/>
      <c r="FG25" s="126"/>
      <c r="FH25" s="126"/>
      <c r="FI25" s="126"/>
      <c r="FJ25" s="126"/>
      <c r="FK25" s="126"/>
      <c r="FL25" s="126"/>
      <c r="FM25" s="126"/>
      <c r="FN25" s="126"/>
      <c r="FO25" s="126"/>
      <c r="FP25" s="126"/>
      <c r="FQ25" s="126"/>
      <c r="FR25" s="126"/>
      <c r="FS25" s="126"/>
      <c r="FT25" s="126"/>
      <c r="FU25" s="126"/>
      <c r="FV25" s="126"/>
      <c r="FW25" s="126"/>
      <c r="FX25" s="126"/>
      <c r="FY25" s="126"/>
      <c r="FZ25" s="126"/>
      <c r="GA25" s="126"/>
      <c r="GB25" s="126"/>
      <c r="GC25" s="126"/>
      <c r="GD25" s="126"/>
      <c r="GE25" s="126"/>
      <c r="GF25" s="126"/>
      <c r="GG25" s="126"/>
      <c r="GH25" s="126"/>
      <c r="GI25" s="126"/>
      <c r="GJ25" s="126"/>
      <c r="GK25" s="126"/>
      <c r="GL25" s="126"/>
      <c r="GM25" s="126"/>
      <c r="GN25" s="126"/>
      <c r="GO25" s="126"/>
      <c r="GP25" s="126"/>
      <c r="GQ25" s="126"/>
      <c r="GR25" s="126"/>
      <c r="GS25" s="126"/>
      <c r="GT25" s="126"/>
      <c r="GU25" s="126"/>
      <c r="GV25" s="126"/>
      <c r="GW25" s="126"/>
      <c r="GX25" s="126"/>
      <c r="GY25" s="126"/>
      <c r="GZ25" s="126"/>
    </row>
    <row r="26" spans="1:208" s="125" customFormat="1" ht="40.5" hidden="1" customHeight="1" x14ac:dyDescent="0.25">
      <c r="A26" s="16"/>
      <c r="B26" s="162" t="s">
        <v>122</v>
      </c>
      <c r="C26" s="161"/>
      <c r="D26" s="159">
        <v>830</v>
      </c>
      <c r="E26" s="161">
        <f t="shared" si="4"/>
        <v>830</v>
      </c>
      <c r="F26" s="161"/>
      <c r="G26" s="160"/>
      <c r="H26" s="161"/>
      <c r="I26" s="159"/>
      <c r="J26" s="161"/>
      <c r="K26" s="161"/>
      <c r="L26" s="160">
        <f t="shared" si="7"/>
        <v>0</v>
      </c>
      <c r="M26" s="160">
        <f t="shared" si="15"/>
        <v>-100</v>
      </c>
      <c r="N26" s="172"/>
      <c r="O26" s="161"/>
      <c r="P26" s="161"/>
      <c r="Q26" s="161"/>
      <c r="R26" s="161"/>
      <c r="S26" s="159"/>
      <c r="T26" s="131"/>
      <c r="U26" s="161"/>
      <c r="V26" s="161"/>
      <c r="W26" s="160">
        <f t="shared" si="10"/>
        <v>0</v>
      </c>
      <c r="X26" s="160"/>
      <c r="Y26" s="160"/>
      <c r="Z26" s="159"/>
      <c r="AA26" s="158"/>
      <c r="AB26" s="13">
        <f t="shared" si="0"/>
        <v>0</v>
      </c>
      <c r="AC26" s="13" t="e">
        <f t="shared" si="16"/>
        <v>#DIV/0!</v>
      </c>
      <c r="AD26" s="158"/>
      <c r="AE26" s="13">
        <f t="shared" si="1"/>
        <v>0</v>
      </c>
      <c r="AF26" s="13">
        <f>AE26-AB26</f>
        <v>0</v>
      </c>
      <c r="AG26" s="126"/>
      <c r="AH26" s="126"/>
      <c r="AI26" s="126"/>
      <c r="AJ26" s="126"/>
      <c r="AK26" s="126"/>
      <c r="AL26" s="126"/>
      <c r="AM26" s="126"/>
      <c r="AN26" s="126"/>
      <c r="AO26" s="126"/>
      <c r="AP26" s="126"/>
      <c r="AQ26" s="126"/>
      <c r="AR26" s="126"/>
      <c r="AS26" s="126"/>
      <c r="AT26" s="126"/>
      <c r="AU26" s="126"/>
      <c r="AV26" s="126"/>
      <c r="AW26" s="126"/>
      <c r="AX26" s="126"/>
      <c r="AY26" s="126"/>
      <c r="AZ26" s="126"/>
      <c r="BA26" s="126"/>
      <c r="BB26" s="126"/>
      <c r="BC26" s="126"/>
      <c r="BD26" s="126"/>
      <c r="BE26" s="126"/>
      <c r="BF26" s="126"/>
      <c r="BG26" s="126"/>
      <c r="BH26" s="126"/>
      <c r="BI26" s="126"/>
      <c r="BJ26" s="126"/>
      <c r="BK26" s="126"/>
      <c r="BL26" s="126"/>
      <c r="BM26" s="126"/>
      <c r="BN26" s="126"/>
      <c r="BO26" s="126"/>
      <c r="BP26" s="126"/>
      <c r="BQ26" s="126"/>
      <c r="BR26" s="126"/>
      <c r="BS26" s="126"/>
      <c r="BT26" s="126"/>
      <c r="BU26" s="126"/>
      <c r="BV26" s="126"/>
      <c r="BW26" s="126"/>
      <c r="BX26" s="126"/>
      <c r="BY26" s="126"/>
      <c r="BZ26" s="126"/>
      <c r="CA26" s="126"/>
      <c r="CB26" s="126"/>
      <c r="CC26" s="126"/>
      <c r="CD26" s="126"/>
      <c r="CE26" s="126"/>
      <c r="CF26" s="126"/>
      <c r="CG26" s="126"/>
      <c r="CH26" s="126"/>
      <c r="CI26" s="126"/>
      <c r="CJ26" s="126"/>
      <c r="CK26" s="126"/>
      <c r="CL26" s="126"/>
      <c r="CM26" s="126"/>
      <c r="CN26" s="126"/>
      <c r="CO26" s="126"/>
      <c r="CP26" s="126"/>
      <c r="CQ26" s="126"/>
      <c r="CR26" s="126"/>
      <c r="CS26" s="126"/>
      <c r="CT26" s="126"/>
      <c r="CU26" s="126"/>
      <c r="CV26" s="126"/>
      <c r="CW26" s="126"/>
      <c r="CX26" s="126"/>
      <c r="CY26" s="126"/>
      <c r="CZ26" s="126"/>
      <c r="DA26" s="126"/>
      <c r="DB26" s="126"/>
      <c r="DC26" s="126"/>
      <c r="DD26" s="126"/>
      <c r="DE26" s="126"/>
      <c r="DF26" s="126"/>
      <c r="DG26" s="126"/>
      <c r="DH26" s="126"/>
      <c r="DI26" s="126"/>
      <c r="DJ26" s="126"/>
      <c r="DK26" s="126"/>
      <c r="DL26" s="126"/>
      <c r="DM26" s="126"/>
      <c r="DN26" s="126"/>
      <c r="DO26" s="126"/>
      <c r="DP26" s="126"/>
      <c r="DQ26" s="126"/>
      <c r="DR26" s="126"/>
      <c r="DS26" s="126"/>
      <c r="DT26" s="126"/>
      <c r="DU26" s="126"/>
      <c r="DV26" s="126"/>
      <c r="DW26" s="126"/>
      <c r="DX26" s="126"/>
      <c r="DY26" s="126"/>
      <c r="DZ26" s="126"/>
      <c r="EA26" s="126"/>
      <c r="EB26" s="126"/>
      <c r="EC26" s="126"/>
      <c r="ED26" s="126"/>
      <c r="EE26" s="126"/>
      <c r="EF26" s="126"/>
      <c r="EG26" s="126"/>
      <c r="EH26" s="126"/>
      <c r="EI26" s="126"/>
      <c r="EJ26" s="126"/>
      <c r="EK26" s="126"/>
      <c r="EL26" s="126"/>
      <c r="EM26" s="126"/>
      <c r="EN26" s="126"/>
      <c r="EO26" s="126"/>
      <c r="EP26" s="126"/>
      <c r="EQ26" s="126"/>
      <c r="ER26" s="126"/>
      <c r="ES26" s="126"/>
      <c r="ET26" s="126"/>
      <c r="EU26" s="126"/>
      <c r="EV26" s="126"/>
      <c r="EW26" s="126"/>
      <c r="EX26" s="126"/>
      <c r="EY26" s="126"/>
      <c r="EZ26" s="126"/>
      <c r="FA26" s="126"/>
      <c r="FB26" s="126"/>
      <c r="FC26" s="126"/>
      <c r="FD26" s="126"/>
      <c r="FE26" s="126"/>
      <c r="FF26" s="126"/>
      <c r="FG26" s="126"/>
      <c r="FH26" s="126"/>
      <c r="FI26" s="126"/>
      <c r="FJ26" s="126"/>
      <c r="FK26" s="126"/>
      <c r="FL26" s="126"/>
      <c r="FM26" s="126"/>
      <c r="FN26" s="126"/>
      <c r="FO26" s="126"/>
      <c r="FP26" s="126"/>
      <c r="FQ26" s="126"/>
      <c r="FR26" s="126"/>
      <c r="FS26" s="126"/>
      <c r="FT26" s="126"/>
      <c r="FU26" s="126"/>
      <c r="FV26" s="126"/>
      <c r="FW26" s="126"/>
      <c r="FX26" s="126"/>
      <c r="FY26" s="126"/>
      <c r="FZ26" s="126"/>
      <c r="GA26" s="126"/>
      <c r="GB26" s="126"/>
      <c r="GC26" s="126"/>
      <c r="GD26" s="126"/>
      <c r="GE26" s="126"/>
      <c r="GF26" s="126"/>
      <c r="GG26" s="126"/>
      <c r="GH26" s="126"/>
      <c r="GI26" s="126"/>
      <c r="GJ26" s="126"/>
      <c r="GK26" s="126"/>
      <c r="GL26" s="126"/>
      <c r="GM26" s="126"/>
      <c r="GN26" s="126"/>
      <c r="GO26" s="126"/>
      <c r="GP26" s="126"/>
      <c r="GQ26" s="126"/>
      <c r="GR26" s="126"/>
      <c r="GS26" s="126"/>
      <c r="GT26" s="126"/>
      <c r="GU26" s="126"/>
      <c r="GV26" s="126"/>
      <c r="GW26" s="126"/>
      <c r="GX26" s="126"/>
      <c r="GY26" s="126"/>
      <c r="GZ26" s="126"/>
    </row>
    <row r="27" spans="1:208" s="125" customFormat="1" ht="74.25" hidden="1" customHeight="1" x14ac:dyDescent="0.25">
      <c r="A27" s="16" t="s">
        <v>203</v>
      </c>
      <c r="B27" s="162" t="s">
        <v>123</v>
      </c>
      <c r="C27" s="161">
        <v>134075</v>
      </c>
      <c r="D27" s="159">
        <v>71266</v>
      </c>
      <c r="E27" s="161">
        <f t="shared" si="4"/>
        <v>-62809</v>
      </c>
      <c r="F27" s="161">
        <f>D27/C27*100</f>
        <v>53.153831810553797</v>
      </c>
      <c r="G27" s="160"/>
      <c r="H27" s="161">
        <v>9984</v>
      </c>
      <c r="I27" s="159">
        <v>5779</v>
      </c>
      <c r="J27" s="161">
        <f>I27-H27</f>
        <v>-4205</v>
      </c>
      <c r="K27" s="161">
        <f>I27/H27*100</f>
        <v>57.882612179487182</v>
      </c>
      <c r="L27" s="160">
        <f t="shared" si="7"/>
        <v>4.5071474436191264E-2</v>
      </c>
      <c r="M27" s="160">
        <f t="shared" si="15"/>
        <v>-91.890943788061634</v>
      </c>
      <c r="N27" s="172"/>
      <c r="O27" s="161">
        <v>18714</v>
      </c>
      <c r="P27" s="161">
        <v>15135</v>
      </c>
      <c r="Q27" s="161">
        <f>P27-I27</f>
        <v>9356</v>
      </c>
      <c r="R27" s="161">
        <f>P27/I27*100</f>
        <v>261.89652188960031</v>
      </c>
      <c r="S27" s="159">
        <v>15215</v>
      </c>
      <c r="T27" s="131"/>
      <c r="U27" s="161">
        <f>S27-O27</f>
        <v>-3499</v>
      </c>
      <c r="V27" s="161">
        <f>S27/O27*100</f>
        <v>81.302767981190556</v>
      </c>
      <c r="W27" s="160">
        <f t="shared" si="10"/>
        <v>0.10730580065607817</v>
      </c>
      <c r="X27" s="160">
        <f>S27/I27*100-100</f>
        <v>163.2808444367538</v>
      </c>
      <c r="Y27" s="160"/>
      <c r="Z27" s="159">
        <v>19648.8</v>
      </c>
      <c r="AA27" s="158">
        <v>22057.599999999999</v>
      </c>
      <c r="AB27" s="13">
        <f t="shared" si="0"/>
        <v>2408.7999999999993</v>
      </c>
      <c r="AC27" s="13">
        <f t="shared" si="16"/>
        <v>112.25927283091079</v>
      </c>
      <c r="AD27" s="158">
        <v>10627.6</v>
      </c>
      <c r="AE27" s="13">
        <f t="shared" si="1"/>
        <v>-11429.999999999998</v>
      </c>
      <c r="AF27" s="13">
        <f>AE27-AB27</f>
        <v>-13838.799999999997</v>
      </c>
      <c r="AG27" s="126"/>
      <c r="AH27" s="126"/>
      <c r="AI27" s="126"/>
      <c r="AJ27" s="126"/>
      <c r="AK27" s="126"/>
      <c r="AL27" s="126"/>
      <c r="AM27" s="126"/>
      <c r="AN27" s="126"/>
      <c r="AO27" s="126"/>
      <c r="AP27" s="126"/>
      <c r="AQ27" s="126"/>
      <c r="AR27" s="126"/>
      <c r="AS27" s="126"/>
      <c r="AT27" s="126"/>
      <c r="AU27" s="126"/>
      <c r="AV27" s="126"/>
      <c r="AW27" s="126"/>
      <c r="AX27" s="126"/>
      <c r="AY27" s="126"/>
      <c r="AZ27" s="126"/>
      <c r="BA27" s="126"/>
      <c r="BB27" s="126"/>
      <c r="BC27" s="126"/>
      <c r="BD27" s="126"/>
      <c r="BE27" s="126"/>
      <c r="BF27" s="126"/>
      <c r="BG27" s="126"/>
      <c r="BH27" s="126"/>
      <c r="BI27" s="126"/>
      <c r="BJ27" s="126"/>
      <c r="BK27" s="126"/>
      <c r="BL27" s="126"/>
      <c r="BM27" s="126"/>
      <c r="BN27" s="126"/>
      <c r="BO27" s="126"/>
      <c r="BP27" s="126"/>
      <c r="BQ27" s="126"/>
      <c r="BR27" s="126"/>
      <c r="BS27" s="126"/>
      <c r="BT27" s="126"/>
      <c r="BU27" s="126"/>
      <c r="BV27" s="126"/>
      <c r="BW27" s="126"/>
      <c r="BX27" s="126"/>
      <c r="BY27" s="126"/>
      <c r="BZ27" s="126"/>
      <c r="CA27" s="126"/>
      <c r="CB27" s="126"/>
      <c r="CC27" s="126"/>
      <c r="CD27" s="126"/>
      <c r="CE27" s="126"/>
      <c r="CF27" s="126"/>
      <c r="CG27" s="126"/>
      <c r="CH27" s="126"/>
      <c r="CI27" s="126"/>
      <c r="CJ27" s="126"/>
      <c r="CK27" s="126"/>
      <c r="CL27" s="126"/>
      <c r="CM27" s="126"/>
      <c r="CN27" s="126"/>
      <c r="CO27" s="126"/>
      <c r="CP27" s="126"/>
      <c r="CQ27" s="126"/>
      <c r="CR27" s="126"/>
      <c r="CS27" s="126"/>
      <c r="CT27" s="126"/>
      <c r="CU27" s="126"/>
      <c r="CV27" s="126"/>
      <c r="CW27" s="126"/>
      <c r="CX27" s="126"/>
      <c r="CY27" s="126"/>
      <c r="CZ27" s="126"/>
      <c r="DA27" s="126"/>
      <c r="DB27" s="126"/>
      <c r="DC27" s="126"/>
      <c r="DD27" s="126"/>
      <c r="DE27" s="126"/>
      <c r="DF27" s="126"/>
      <c r="DG27" s="126"/>
      <c r="DH27" s="126"/>
      <c r="DI27" s="126"/>
      <c r="DJ27" s="126"/>
      <c r="DK27" s="126"/>
      <c r="DL27" s="126"/>
      <c r="DM27" s="126"/>
      <c r="DN27" s="126"/>
      <c r="DO27" s="126"/>
      <c r="DP27" s="126"/>
      <c r="DQ27" s="126"/>
      <c r="DR27" s="126"/>
      <c r="DS27" s="126"/>
      <c r="DT27" s="126"/>
      <c r="DU27" s="126"/>
      <c r="DV27" s="126"/>
      <c r="DW27" s="126"/>
      <c r="DX27" s="126"/>
      <c r="DY27" s="126"/>
      <c r="DZ27" s="126"/>
      <c r="EA27" s="126"/>
      <c r="EB27" s="126"/>
      <c r="EC27" s="126"/>
      <c r="ED27" s="126"/>
      <c r="EE27" s="126"/>
      <c r="EF27" s="126"/>
      <c r="EG27" s="126"/>
      <c r="EH27" s="126"/>
      <c r="EI27" s="126"/>
      <c r="EJ27" s="126"/>
      <c r="EK27" s="126"/>
      <c r="EL27" s="126"/>
      <c r="EM27" s="126"/>
      <c r="EN27" s="126"/>
      <c r="EO27" s="126"/>
      <c r="EP27" s="126"/>
      <c r="EQ27" s="126"/>
      <c r="ER27" s="126"/>
      <c r="ES27" s="126"/>
      <c r="ET27" s="126"/>
      <c r="EU27" s="126"/>
      <c r="EV27" s="126"/>
      <c r="EW27" s="126"/>
      <c r="EX27" s="126"/>
      <c r="EY27" s="126"/>
      <c r="EZ27" s="126"/>
      <c r="FA27" s="126"/>
      <c r="FB27" s="126"/>
      <c r="FC27" s="126"/>
      <c r="FD27" s="126"/>
      <c r="FE27" s="126"/>
      <c r="FF27" s="126"/>
      <c r="FG27" s="126"/>
      <c r="FH27" s="126"/>
      <c r="FI27" s="126"/>
      <c r="FJ27" s="126"/>
      <c r="FK27" s="126"/>
      <c r="FL27" s="126"/>
      <c r="FM27" s="126"/>
      <c r="FN27" s="126"/>
      <c r="FO27" s="126"/>
      <c r="FP27" s="126"/>
      <c r="FQ27" s="126"/>
      <c r="FR27" s="126"/>
      <c r="FS27" s="126"/>
      <c r="FT27" s="126"/>
      <c r="FU27" s="126"/>
      <c r="FV27" s="126"/>
      <c r="FW27" s="126"/>
      <c r="FX27" s="126"/>
      <c r="FY27" s="126"/>
      <c r="FZ27" s="126"/>
      <c r="GA27" s="126"/>
      <c r="GB27" s="126"/>
      <c r="GC27" s="126"/>
      <c r="GD27" s="126"/>
      <c r="GE27" s="126"/>
      <c r="GF27" s="126"/>
      <c r="GG27" s="126"/>
      <c r="GH27" s="126"/>
      <c r="GI27" s="126"/>
      <c r="GJ27" s="126"/>
      <c r="GK27" s="126"/>
      <c r="GL27" s="126"/>
      <c r="GM27" s="126"/>
      <c r="GN27" s="126"/>
      <c r="GO27" s="126"/>
      <c r="GP27" s="126"/>
      <c r="GQ27" s="126"/>
      <c r="GR27" s="126"/>
      <c r="GS27" s="126"/>
      <c r="GT27" s="126"/>
      <c r="GU27" s="126"/>
      <c r="GV27" s="126"/>
      <c r="GW27" s="126"/>
      <c r="GX27" s="126"/>
      <c r="GY27" s="126"/>
      <c r="GZ27" s="126"/>
    </row>
    <row r="28" spans="1:208" s="125" customFormat="1" ht="82.5" customHeight="1" x14ac:dyDescent="0.35">
      <c r="A28" s="16" t="s">
        <v>202</v>
      </c>
      <c r="B28" s="162" t="s">
        <v>124</v>
      </c>
      <c r="C28" s="161">
        <f>C29+C34+C30</f>
        <v>444082</v>
      </c>
      <c r="D28" s="159">
        <f>D29+D34+D30+D31+D32+D33</f>
        <v>512211</v>
      </c>
      <c r="E28" s="161">
        <f t="shared" si="4"/>
        <v>68129</v>
      </c>
      <c r="F28" s="161">
        <f>D28/C28*100</f>
        <v>115.34153602262644</v>
      </c>
      <c r="G28" s="160"/>
      <c r="H28" s="161">
        <f>H29+H34+H30</f>
        <v>867012</v>
      </c>
      <c r="I28" s="159">
        <f>I29+I34+I30</f>
        <v>1024969</v>
      </c>
      <c r="J28" s="161">
        <f>I28-H28</f>
        <v>157957</v>
      </c>
      <c r="K28" s="161">
        <f>I28/H28*100</f>
        <v>118.21854830152294</v>
      </c>
      <c r="L28" s="160">
        <f t="shared" si="7"/>
        <v>7.9939200694563981</v>
      </c>
      <c r="M28" s="160">
        <f t="shared" si="15"/>
        <v>100.10679192754549</v>
      </c>
      <c r="N28" s="160"/>
      <c r="O28" s="161">
        <f>O29+O34+O30</f>
        <v>902446</v>
      </c>
      <c r="P28" s="161">
        <f>P29+P34+P30</f>
        <v>611912</v>
      </c>
      <c r="Q28" s="161">
        <f>P28-I28</f>
        <v>-413057</v>
      </c>
      <c r="R28" s="161">
        <f>P28/I28*100</f>
        <v>59.700537284542264</v>
      </c>
      <c r="S28" s="159">
        <f>S29+S34+S30</f>
        <v>619227</v>
      </c>
      <c r="T28" s="131"/>
      <c r="U28" s="161">
        <f>S28-O28</f>
        <v>-283219</v>
      </c>
      <c r="V28" s="161">
        <f>S28/O28*100</f>
        <v>68.616515558825682</v>
      </c>
      <c r="W28" s="160">
        <f t="shared" si="10"/>
        <v>4.3671803498430046</v>
      </c>
      <c r="X28" s="160">
        <f>S28/I28*100-100</f>
        <v>-39.58578259440042</v>
      </c>
      <c r="Y28" s="160"/>
      <c r="Z28" s="159">
        <f>Z29+Z30+Z34</f>
        <v>820253.39999999991</v>
      </c>
      <c r="AA28" s="158">
        <f>AA29+AA30+AA34</f>
        <v>1128260.0999999999</v>
      </c>
      <c r="AB28" s="13">
        <f t="shared" si="0"/>
        <v>308006.69999999995</v>
      </c>
      <c r="AC28" s="13">
        <f t="shared" si="16"/>
        <v>137.55018875874211</v>
      </c>
      <c r="AD28" s="158">
        <f>AD29+AD30+AD34</f>
        <v>1104345.3999999999</v>
      </c>
      <c r="AE28" s="13">
        <f t="shared" si="1"/>
        <v>-23914.699999999953</v>
      </c>
      <c r="AF28" s="13">
        <f>AD28/AA28*100</f>
        <v>97.880391232482651</v>
      </c>
      <c r="AG28" s="126"/>
      <c r="AH28" s="126"/>
      <c r="AI28" s="126"/>
      <c r="AJ28" s="126"/>
      <c r="AK28" s="126"/>
      <c r="AL28" s="126"/>
      <c r="AM28" s="126"/>
      <c r="AN28" s="126"/>
      <c r="AO28" s="126"/>
      <c r="AP28" s="126"/>
      <c r="AQ28" s="126"/>
      <c r="AR28" s="126"/>
      <c r="AS28" s="126"/>
      <c r="AT28" s="126"/>
      <c r="AU28" s="126"/>
      <c r="AV28" s="126"/>
      <c r="AW28" s="126"/>
      <c r="AX28" s="126"/>
      <c r="AY28" s="126"/>
      <c r="AZ28" s="126"/>
      <c r="BA28" s="126"/>
      <c r="BB28" s="126"/>
      <c r="BC28" s="126"/>
      <c r="BD28" s="126"/>
      <c r="BE28" s="126"/>
      <c r="BF28" s="126"/>
      <c r="BG28" s="126"/>
      <c r="BH28" s="126"/>
      <c r="BI28" s="126"/>
      <c r="BJ28" s="126"/>
      <c r="BK28" s="126"/>
      <c r="BL28" s="126"/>
      <c r="BM28" s="126"/>
      <c r="BN28" s="126"/>
      <c r="BO28" s="126"/>
      <c r="BP28" s="126"/>
      <c r="BQ28" s="126"/>
      <c r="BR28" s="126"/>
      <c r="BS28" s="126"/>
      <c r="BT28" s="126"/>
      <c r="BU28" s="126"/>
      <c r="BV28" s="126"/>
      <c r="BW28" s="126"/>
      <c r="BX28" s="126"/>
      <c r="BY28" s="126"/>
      <c r="BZ28" s="126"/>
      <c r="CA28" s="126"/>
      <c r="CB28" s="126"/>
      <c r="CC28" s="126"/>
      <c r="CD28" s="126"/>
      <c r="CE28" s="126"/>
      <c r="CF28" s="126"/>
      <c r="CG28" s="126"/>
      <c r="CH28" s="126"/>
      <c r="CI28" s="126"/>
      <c r="CJ28" s="126"/>
      <c r="CK28" s="126"/>
      <c r="CL28" s="126"/>
      <c r="CM28" s="126"/>
      <c r="CN28" s="126"/>
      <c r="CO28" s="126"/>
      <c r="CP28" s="126"/>
      <c r="CQ28" s="126"/>
      <c r="CR28" s="126"/>
      <c r="CS28" s="126"/>
      <c r="CT28" s="126"/>
      <c r="CU28" s="126"/>
      <c r="CV28" s="126"/>
      <c r="CW28" s="126"/>
      <c r="CX28" s="126"/>
      <c r="CY28" s="126"/>
      <c r="CZ28" s="126"/>
      <c r="DA28" s="126"/>
      <c r="DB28" s="126"/>
      <c r="DC28" s="126"/>
      <c r="DD28" s="126"/>
      <c r="DE28" s="126"/>
      <c r="DF28" s="126"/>
      <c r="DG28" s="126"/>
      <c r="DH28" s="126"/>
      <c r="DI28" s="126"/>
      <c r="DJ28" s="126"/>
      <c r="DK28" s="126"/>
      <c r="DL28" s="126"/>
      <c r="DM28" s="126"/>
      <c r="DN28" s="126"/>
      <c r="DO28" s="126"/>
      <c r="DP28" s="126"/>
      <c r="DQ28" s="126"/>
      <c r="DR28" s="126"/>
      <c r="DS28" s="126"/>
      <c r="DT28" s="126"/>
      <c r="DU28" s="126"/>
      <c r="DV28" s="126"/>
      <c r="DW28" s="126"/>
      <c r="DX28" s="126"/>
      <c r="DY28" s="126"/>
      <c r="DZ28" s="126"/>
      <c r="EA28" s="126"/>
      <c r="EB28" s="126"/>
      <c r="EC28" s="126"/>
      <c r="ED28" s="126"/>
      <c r="EE28" s="126"/>
      <c r="EF28" s="126"/>
      <c r="EG28" s="126"/>
      <c r="EH28" s="126"/>
      <c r="EI28" s="126"/>
      <c r="EJ28" s="126"/>
      <c r="EK28" s="126"/>
      <c r="EL28" s="126"/>
      <c r="EM28" s="126"/>
      <c r="EN28" s="126"/>
      <c r="EO28" s="126"/>
      <c r="EP28" s="126"/>
      <c r="EQ28" s="126"/>
      <c r="ER28" s="126"/>
      <c r="ES28" s="126"/>
      <c r="ET28" s="126"/>
      <c r="EU28" s="126"/>
      <c r="EV28" s="126"/>
      <c r="EW28" s="126"/>
      <c r="EX28" s="126"/>
      <c r="EY28" s="126"/>
      <c r="EZ28" s="126"/>
      <c r="FA28" s="126"/>
      <c r="FB28" s="126"/>
      <c r="FC28" s="126"/>
      <c r="FD28" s="126"/>
      <c r="FE28" s="126"/>
      <c r="FF28" s="126"/>
      <c r="FG28" s="126"/>
      <c r="FH28" s="126"/>
      <c r="FI28" s="126"/>
      <c r="FJ28" s="126"/>
      <c r="FK28" s="126"/>
      <c r="FL28" s="126"/>
      <c r="FM28" s="126"/>
      <c r="FN28" s="126"/>
      <c r="FO28" s="126"/>
      <c r="FP28" s="126"/>
      <c r="FQ28" s="126"/>
      <c r="FR28" s="126"/>
      <c r="FS28" s="126"/>
      <c r="FT28" s="126"/>
      <c r="FU28" s="126"/>
      <c r="FV28" s="126"/>
      <c r="FW28" s="126"/>
      <c r="FX28" s="126"/>
      <c r="FY28" s="126"/>
      <c r="FZ28" s="126"/>
      <c r="GA28" s="126"/>
      <c r="GB28" s="126"/>
      <c r="GC28" s="126"/>
      <c r="GD28" s="126"/>
      <c r="GE28" s="126"/>
      <c r="GF28" s="126"/>
      <c r="GG28" s="126"/>
      <c r="GH28" s="126"/>
      <c r="GI28" s="126"/>
      <c r="GJ28" s="126"/>
      <c r="GK28" s="126"/>
      <c r="GL28" s="126"/>
      <c r="GM28" s="126"/>
      <c r="GN28" s="126"/>
      <c r="GO28" s="126"/>
      <c r="GP28" s="126"/>
      <c r="GQ28" s="126"/>
      <c r="GR28" s="126"/>
      <c r="GS28" s="126"/>
      <c r="GT28" s="126"/>
      <c r="GU28" s="126"/>
      <c r="GV28" s="126"/>
      <c r="GW28" s="126"/>
      <c r="GX28" s="126"/>
      <c r="GY28" s="126"/>
      <c r="GZ28" s="126"/>
    </row>
    <row r="29" spans="1:208" s="164" customFormat="1" ht="75" hidden="1" x14ac:dyDescent="0.25">
      <c r="A29" s="62" t="s">
        <v>201</v>
      </c>
      <c r="B29" s="171" t="s">
        <v>125</v>
      </c>
      <c r="C29" s="169">
        <v>199219</v>
      </c>
      <c r="D29" s="167">
        <v>244321</v>
      </c>
      <c r="E29" s="169">
        <f t="shared" si="4"/>
        <v>45102</v>
      </c>
      <c r="F29" s="169">
        <f>D29/C29*100</f>
        <v>122.63940688388155</v>
      </c>
      <c r="G29" s="168"/>
      <c r="H29" s="169">
        <v>247553</v>
      </c>
      <c r="I29" s="167">
        <v>321762</v>
      </c>
      <c r="J29" s="169">
        <f>I29-H29</f>
        <v>74209</v>
      </c>
      <c r="K29" s="169">
        <f>I29/H29*100</f>
        <v>129.97701502304557</v>
      </c>
      <c r="L29" s="168">
        <f t="shared" si="7"/>
        <v>2.5094804910084401</v>
      </c>
      <c r="M29" s="168">
        <f t="shared" si="15"/>
        <v>31.696415780878425</v>
      </c>
      <c r="N29" s="168"/>
      <c r="O29" s="169">
        <v>240000</v>
      </c>
      <c r="P29" s="169">
        <v>312912</v>
      </c>
      <c r="Q29" s="169">
        <f>P29-I29</f>
        <v>-8850</v>
      </c>
      <c r="R29" s="169">
        <f>P29/I29*100</f>
        <v>97.249519831428202</v>
      </c>
      <c r="S29" s="167">
        <v>318457</v>
      </c>
      <c r="T29" s="170"/>
      <c r="U29" s="169">
        <f>S29-O29</f>
        <v>78457</v>
      </c>
      <c r="V29" s="169">
        <f>S29/O29*100</f>
        <v>132.69041666666666</v>
      </c>
      <c r="W29" s="168">
        <f t="shared" si="10"/>
        <v>2.2459601287895294</v>
      </c>
      <c r="X29" s="168">
        <f>S29/I29*100-100</f>
        <v>-1.027156718319759</v>
      </c>
      <c r="Y29" s="168"/>
      <c r="Z29" s="167">
        <v>558269.1</v>
      </c>
      <c r="AA29" s="166">
        <v>891216.7</v>
      </c>
      <c r="AB29" s="13">
        <f t="shared" si="0"/>
        <v>332947.59999999998</v>
      </c>
      <c r="AC29" s="13"/>
      <c r="AD29" s="166">
        <v>829088.6</v>
      </c>
      <c r="AE29" s="13">
        <f t="shared" si="1"/>
        <v>-62128.099999999977</v>
      </c>
      <c r="AF29" s="13">
        <f t="shared" ref="AF29:AF47" si="17">AE29-AB29</f>
        <v>-395075.69999999995</v>
      </c>
      <c r="AG29" s="165"/>
      <c r="AH29" s="165"/>
      <c r="AI29" s="165"/>
      <c r="AJ29" s="165"/>
      <c r="AK29" s="165"/>
      <c r="AL29" s="165"/>
      <c r="AM29" s="165"/>
      <c r="AN29" s="165"/>
      <c r="AO29" s="165"/>
      <c r="AP29" s="165"/>
      <c r="AQ29" s="165"/>
      <c r="AR29" s="165"/>
      <c r="AS29" s="165"/>
      <c r="AT29" s="165"/>
      <c r="AU29" s="165"/>
      <c r="AV29" s="165"/>
      <c r="AW29" s="165"/>
      <c r="AX29" s="165"/>
      <c r="AY29" s="165"/>
      <c r="AZ29" s="165"/>
      <c r="BA29" s="165"/>
      <c r="BB29" s="165"/>
      <c r="BC29" s="165"/>
      <c r="BD29" s="165"/>
      <c r="BE29" s="165"/>
      <c r="BF29" s="165"/>
      <c r="BG29" s="165"/>
      <c r="BH29" s="165"/>
      <c r="BI29" s="165"/>
      <c r="BJ29" s="165"/>
      <c r="BK29" s="165"/>
      <c r="BL29" s="165"/>
      <c r="BM29" s="165"/>
      <c r="BN29" s="165"/>
      <c r="BO29" s="165"/>
      <c r="BP29" s="165"/>
      <c r="BQ29" s="165"/>
      <c r="BR29" s="165"/>
      <c r="BS29" s="165"/>
      <c r="BT29" s="165"/>
      <c r="BU29" s="165"/>
      <c r="BV29" s="165"/>
      <c r="BW29" s="165"/>
      <c r="BX29" s="165"/>
      <c r="BY29" s="165"/>
      <c r="BZ29" s="165"/>
      <c r="CA29" s="165"/>
      <c r="CB29" s="165"/>
      <c r="CC29" s="165"/>
      <c r="CD29" s="165"/>
      <c r="CE29" s="165"/>
      <c r="CF29" s="165"/>
      <c r="CG29" s="165"/>
      <c r="CH29" s="165"/>
      <c r="CI29" s="165"/>
      <c r="CJ29" s="165"/>
      <c r="CK29" s="165"/>
      <c r="CL29" s="165"/>
      <c r="CM29" s="165"/>
      <c r="CN29" s="165"/>
      <c r="CO29" s="165"/>
      <c r="CP29" s="165"/>
      <c r="CQ29" s="165"/>
      <c r="CR29" s="165"/>
      <c r="CS29" s="165"/>
      <c r="CT29" s="165"/>
      <c r="CU29" s="165"/>
      <c r="CV29" s="165"/>
      <c r="CW29" s="165"/>
      <c r="CX29" s="165"/>
      <c r="CY29" s="165"/>
      <c r="CZ29" s="165"/>
      <c r="DA29" s="165"/>
      <c r="DB29" s="165"/>
      <c r="DC29" s="165"/>
      <c r="DD29" s="165"/>
      <c r="DE29" s="165"/>
      <c r="DF29" s="165"/>
      <c r="DG29" s="165"/>
      <c r="DH29" s="165"/>
      <c r="DI29" s="165"/>
      <c r="DJ29" s="165"/>
      <c r="DK29" s="165"/>
      <c r="DL29" s="165"/>
      <c r="DM29" s="165"/>
      <c r="DN29" s="165"/>
      <c r="DO29" s="165"/>
      <c r="DP29" s="165"/>
      <c r="DQ29" s="165"/>
      <c r="DR29" s="165"/>
      <c r="DS29" s="165"/>
      <c r="DT29" s="165"/>
      <c r="DU29" s="165"/>
      <c r="DV29" s="165"/>
      <c r="DW29" s="165"/>
      <c r="DX29" s="165"/>
      <c r="DY29" s="165"/>
      <c r="DZ29" s="165"/>
      <c r="EA29" s="165"/>
      <c r="EB29" s="165"/>
      <c r="EC29" s="165"/>
      <c r="ED29" s="165"/>
      <c r="EE29" s="165"/>
      <c r="EF29" s="165"/>
      <c r="EG29" s="165"/>
      <c r="EH29" s="165"/>
      <c r="EI29" s="165"/>
      <c r="EJ29" s="165"/>
      <c r="EK29" s="165"/>
      <c r="EL29" s="165"/>
      <c r="EM29" s="165"/>
      <c r="EN29" s="165"/>
      <c r="EO29" s="165"/>
      <c r="EP29" s="165"/>
      <c r="EQ29" s="165"/>
      <c r="ER29" s="165"/>
      <c r="ES29" s="165"/>
      <c r="ET29" s="165"/>
      <c r="EU29" s="165"/>
      <c r="EV29" s="165"/>
      <c r="EW29" s="165"/>
      <c r="EX29" s="165"/>
      <c r="EY29" s="165"/>
      <c r="EZ29" s="165"/>
      <c r="FA29" s="165"/>
      <c r="FB29" s="165"/>
      <c r="FC29" s="165"/>
      <c r="FD29" s="165"/>
      <c r="FE29" s="165"/>
      <c r="FF29" s="165"/>
      <c r="FG29" s="165"/>
      <c r="FH29" s="165"/>
      <c r="FI29" s="165"/>
      <c r="FJ29" s="165"/>
      <c r="FK29" s="165"/>
      <c r="FL29" s="165"/>
      <c r="FM29" s="165"/>
      <c r="FN29" s="165"/>
      <c r="FO29" s="165"/>
      <c r="FP29" s="165"/>
      <c r="FQ29" s="165"/>
      <c r="FR29" s="165"/>
      <c r="FS29" s="165"/>
      <c r="FT29" s="165"/>
      <c r="FU29" s="165"/>
      <c r="FV29" s="165"/>
      <c r="FW29" s="165"/>
      <c r="FX29" s="165"/>
      <c r="FY29" s="165"/>
      <c r="FZ29" s="165"/>
      <c r="GA29" s="165"/>
      <c r="GB29" s="165"/>
      <c r="GC29" s="165"/>
      <c r="GD29" s="165"/>
      <c r="GE29" s="165"/>
      <c r="GF29" s="165"/>
      <c r="GG29" s="165"/>
      <c r="GH29" s="165"/>
      <c r="GI29" s="165"/>
      <c r="GJ29" s="165"/>
      <c r="GK29" s="165"/>
      <c r="GL29" s="165"/>
      <c r="GM29" s="165"/>
      <c r="GN29" s="165"/>
      <c r="GO29" s="165"/>
      <c r="GP29" s="165"/>
      <c r="GQ29" s="165"/>
      <c r="GR29" s="165"/>
      <c r="GS29" s="165"/>
      <c r="GT29" s="165"/>
      <c r="GU29" s="165"/>
      <c r="GV29" s="165"/>
      <c r="GW29" s="165"/>
      <c r="GX29" s="165"/>
      <c r="GY29" s="165"/>
      <c r="GZ29" s="165"/>
    </row>
    <row r="30" spans="1:208" s="164" customFormat="1" ht="75" hidden="1" x14ac:dyDescent="0.25">
      <c r="A30" s="62" t="s">
        <v>200</v>
      </c>
      <c r="B30" s="171" t="s">
        <v>126</v>
      </c>
      <c r="C30" s="169"/>
      <c r="D30" s="167">
        <v>19710</v>
      </c>
      <c r="E30" s="169">
        <f t="shared" si="4"/>
        <v>19710</v>
      </c>
      <c r="F30" s="169"/>
      <c r="G30" s="168"/>
      <c r="H30" s="169">
        <v>427100</v>
      </c>
      <c r="I30" s="167">
        <v>462792</v>
      </c>
      <c r="J30" s="169">
        <f>I30-H30</f>
        <v>35692</v>
      </c>
      <c r="K30" s="169">
        <f>I30/H30*100</f>
        <v>108.3568250995083</v>
      </c>
      <c r="L30" s="168">
        <f t="shared" si="7"/>
        <v>3.609399168934734</v>
      </c>
      <c r="M30" s="168"/>
      <c r="N30" s="168"/>
      <c r="O30" s="169">
        <v>480000</v>
      </c>
      <c r="P30" s="169">
        <v>60000</v>
      </c>
      <c r="Q30" s="169">
        <f>P30-I30</f>
        <v>-402792</v>
      </c>
      <c r="R30" s="169">
        <f>P30/I30*100</f>
        <v>12.96478763677851</v>
      </c>
      <c r="S30" s="167">
        <v>59634</v>
      </c>
      <c r="T30" s="170"/>
      <c r="U30" s="169">
        <f>S30-O30</f>
        <v>-420366</v>
      </c>
      <c r="V30" s="169">
        <f>S30/O30*100</f>
        <v>12.42375</v>
      </c>
      <c r="W30" s="168">
        <f t="shared" si="10"/>
        <v>0.42057667540746407</v>
      </c>
      <c r="X30" s="168">
        <f>S30/I30*100-100</f>
        <v>-87.114297567805835</v>
      </c>
      <c r="Y30" s="168"/>
      <c r="Z30" s="167">
        <v>36082.5</v>
      </c>
      <c r="AA30" s="166">
        <v>24791.1</v>
      </c>
      <c r="AB30" s="13">
        <f t="shared" si="0"/>
        <v>-11291.400000000001</v>
      </c>
      <c r="AC30" s="13"/>
      <c r="AD30" s="166">
        <v>58879.3</v>
      </c>
      <c r="AE30" s="13">
        <f t="shared" si="1"/>
        <v>34088.200000000004</v>
      </c>
      <c r="AF30" s="13">
        <f t="shared" si="17"/>
        <v>45379.600000000006</v>
      </c>
      <c r="AG30" s="165"/>
      <c r="AH30" s="165"/>
      <c r="AI30" s="165"/>
      <c r="AJ30" s="165"/>
      <c r="AK30" s="165"/>
      <c r="AL30" s="165"/>
      <c r="AM30" s="165"/>
      <c r="AN30" s="165"/>
      <c r="AO30" s="165"/>
      <c r="AP30" s="165"/>
      <c r="AQ30" s="165"/>
      <c r="AR30" s="165"/>
      <c r="AS30" s="165"/>
      <c r="AT30" s="165"/>
      <c r="AU30" s="165"/>
      <c r="AV30" s="165"/>
      <c r="AW30" s="165"/>
      <c r="AX30" s="165"/>
      <c r="AY30" s="165"/>
      <c r="AZ30" s="165"/>
      <c r="BA30" s="165"/>
      <c r="BB30" s="165"/>
      <c r="BC30" s="165"/>
      <c r="BD30" s="165"/>
      <c r="BE30" s="165"/>
      <c r="BF30" s="165"/>
      <c r="BG30" s="165"/>
      <c r="BH30" s="165"/>
      <c r="BI30" s="165"/>
      <c r="BJ30" s="165"/>
      <c r="BK30" s="165"/>
      <c r="BL30" s="165"/>
      <c r="BM30" s="165"/>
      <c r="BN30" s="165"/>
      <c r="BO30" s="165"/>
      <c r="BP30" s="165"/>
      <c r="BQ30" s="165"/>
      <c r="BR30" s="165"/>
      <c r="BS30" s="165"/>
      <c r="BT30" s="165"/>
      <c r="BU30" s="165"/>
      <c r="BV30" s="165"/>
      <c r="BW30" s="165"/>
      <c r="BX30" s="165"/>
      <c r="BY30" s="165"/>
      <c r="BZ30" s="165"/>
      <c r="CA30" s="165"/>
      <c r="CB30" s="165"/>
      <c r="CC30" s="165"/>
      <c r="CD30" s="165"/>
      <c r="CE30" s="165"/>
      <c r="CF30" s="165"/>
      <c r="CG30" s="165"/>
      <c r="CH30" s="165"/>
      <c r="CI30" s="165"/>
      <c r="CJ30" s="165"/>
      <c r="CK30" s="165"/>
      <c r="CL30" s="165"/>
      <c r="CM30" s="165"/>
      <c r="CN30" s="165"/>
      <c r="CO30" s="165"/>
      <c r="CP30" s="165"/>
      <c r="CQ30" s="165"/>
      <c r="CR30" s="165"/>
      <c r="CS30" s="165"/>
      <c r="CT30" s="165"/>
      <c r="CU30" s="165"/>
      <c r="CV30" s="165"/>
      <c r="CW30" s="165"/>
      <c r="CX30" s="165"/>
      <c r="CY30" s="165"/>
      <c r="CZ30" s="165"/>
      <c r="DA30" s="165"/>
      <c r="DB30" s="165"/>
      <c r="DC30" s="165"/>
      <c r="DD30" s="165"/>
      <c r="DE30" s="165"/>
      <c r="DF30" s="165"/>
      <c r="DG30" s="165"/>
      <c r="DH30" s="165"/>
      <c r="DI30" s="165"/>
      <c r="DJ30" s="165"/>
      <c r="DK30" s="165"/>
      <c r="DL30" s="165"/>
      <c r="DM30" s="165"/>
      <c r="DN30" s="165"/>
      <c r="DO30" s="165"/>
      <c r="DP30" s="165"/>
      <c r="DQ30" s="165"/>
      <c r="DR30" s="165"/>
      <c r="DS30" s="165"/>
      <c r="DT30" s="165"/>
      <c r="DU30" s="165"/>
      <c r="DV30" s="165"/>
      <c r="DW30" s="165"/>
      <c r="DX30" s="165"/>
      <c r="DY30" s="165"/>
      <c r="DZ30" s="165"/>
      <c r="EA30" s="165"/>
      <c r="EB30" s="165"/>
      <c r="EC30" s="165"/>
      <c r="ED30" s="165"/>
      <c r="EE30" s="165"/>
      <c r="EF30" s="165"/>
      <c r="EG30" s="165"/>
      <c r="EH30" s="165"/>
      <c r="EI30" s="165"/>
      <c r="EJ30" s="165"/>
      <c r="EK30" s="165"/>
      <c r="EL30" s="165"/>
      <c r="EM30" s="165"/>
      <c r="EN30" s="165"/>
      <c r="EO30" s="165"/>
      <c r="EP30" s="165"/>
      <c r="EQ30" s="165"/>
      <c r="ER30" s="165"/>
      <c r="ES30" s="165"/>
      <c r="ET30" s="165"/>
      <c r="EU30" s="165"/>
      <c r="EV30" s="165"/>
      <c r="EW30" s="165"/>
      <c r="EX30" s="165"/>
      <c r="EY30" s="165"/>
      <c r="EZ30" s="165"/>
      <c r="FA30" s="165"/>
      <c r="FB30" s="165"/>
      <c r="FC30" s="165"/>
      <c r="FD30" s="165"/>
      <c r="FE30" s="165"/>
      <c r="FF30" s="165"/>
      <c r="FG30" s="165"/>
      <c r="FH30" s="165"/>
      <c r="FI30" s="165"/>
      <c r="FJ30" s="165"/>
      <c r="FK30" s="165"/>
      <c r="FL30" s="165"/>
      <c r="FM30" s="165"/>
      <c r="FN30" s="165"/>
      <c r="FO30" s="165"/>
      <c r="FP30" s="165"/>
      <c r="FQ30" s="165"/>
      <c r="FR30" s="165"/>
      <c r="FS30" s="165"/>
      <c r="FT30" s="165"/>
      <c r="FU30" s="165"/>
      <c r="FV30" s="165"/>
      <c r="FW30" s="165"/>
      <c r="FX30" s="165"/>
      <c r="FY30" s="165"/>
      <c r="FZ30" s="165"/>
      <c r="GA30" s="165"/>
      <c r="GB30" s="165"/>
      <c r="GC30" s="165"/>
      <c r="GD30" s="165"/>
      <c r="GE30" s="165"/>
      <c r="GF30" s="165"/>
      <c r="GG30" s="165"/>
      <c r="GH30" s="165"/>
      <c r="GI30" s="165"/>
      <c r="GJ30" s="165"/>
      <c r="GK30" s="165"/>
      <c r="GL30" s="165"/>
      <c r="GM30" s="165"/>
      <c r="GN30" s="165"/>
      <c r="GO30" s="165"/>
      <c r="GP30" s="165"/>
      <c r="GQ30" s="165"/>
      <c r="GR30" s="165"/>
      <c r="GS30" s="165"/>
      <c r="GT30" s="165"/>
      <c r="GU30" s="165"/>
      <c r="GV30" s="165"/>
      <c r="GW30" s="165"/>
      <c r="GX30" s="165"/>
      <c r="GY30" s="165"/>
      <c r="GZ30" s="165"/>
    </row>
    <row r="31" spans="1:208" s="164" customFormat="1" ht="121.5" hidden="1" customHeight="1" x14ac:dyDescent="0.25">
      <c r="A31" s="62"/>
      <c r="B31" s="171" t="s">
        <v>127</v>
      </c>
      <c r="C31" s="169"/>
      <c r="D31" s="167">
        <v>-187</v>
      </c>
      <c r="E31" s="169">
        <f t="shared" si="4"/>
        <v>-187</v>
      </c>
      <c r="F31" s="169"/>
      <c r="G31" s="168"/>
      <c r="H31" s="169"/>
      <c r="I31" s="167"/>
      <c r="J31" s="169"/>
      <c r="K31" s="169"/>
      <c r="L31" s="168">
        <f t="shared" si="7"/>
        <v>0</v>
      </c>
      <c r="M31" s="168"/>
      <c r="N31" s="168"/>
      <c r="O31" s="169"/>
      <c r="P31" s="169"/>
      <c r="Q31" s="169"/>
      <c r="R31" s="169"/>
      <c r="S31" s="167"/>
      <c r="T31" s="170"/>
      <c r="U31" s="169"/>
      <c r="V31" s="169"/>
      <c r="W31" s="168">
        <f t="shared" si="10"/>
        <v>0</v>
      </c>
      <c r="X31" s="168"/>
      <c r="Y31" s="168"/>
      <c r="Z31" s="167"/>
      <c r="AA31" s="166"/>
      <c r="AB31" s="13">
        <f t="shared" si="0"/>
        <v>0</v>
      </c>
      <c r="AC31" s="13"/>
      <c r="AD31" s="166"/>
      <c r="AE31" s="13">
        <f t="shared" si="1"/>
        <v>0</v>
      </c>
      <c r="AF31" s="13">
        <f t="shared" si="17"/>
        <v>0</v>
      </c>
      <c r="AG31" s="165"/>
      <c r="AH31" s="165"/>
      <c r="AI31" s="165"/>
      <c r="AJ31" s="165"/>
      <c r="AK31" s="165"/>
      <c r="AL31" s="165"/>
      <c r="AM31" s="165"/>
      <c r="AN31" s="165"/>
      <c r="AO31" s="165"/>
      <c r="AP31" s="165"/>
      <c r="AQ31" s="165"/>
      <c r="AR31" s="165"/>
      <c r="AS31" s="165"/>
      <c r="AT31" s="165"/>
      <c r="AU31" s="165"/>
      <c r="AV31" s="165"/>
      <c r="AW31" s="165"/>
      <c r="AX31" s="165"/>
      <c r="AY31" s="165"/>
      <c r="AZ31" s="165"/>
      <c r="BA31" s="165"/>
      <c r="BB31" s="165"/>
      <c r="BC31" s="165"/>
      <c r="BD31" s="165"/>
      <c r="BE31" s="165"/>
      <c r="BF31" s="165"/>
      <c r="BG31" s="165"/>
      <c r="BH31" s="165"/>
      <c r="BI31" s="165"/>
      <c r="BJ31" s="165"/>
      <c r="BK31" s="165"/>
      <c r="BL31" s="165"/>
      <c r="BM31" s="165"/>
      <c r="BN31" s="165"/>
      <c r="BO31" s="165"/>
      <c r="BP31" s="165"/>
      <c r="BQ31" s="165"/>
      <c r="BR31" s="165"/>
      <c r="BS31" s="165"/>
      <c r="BT31" s="165"/>
      <c r="BU31" s="165"/>
      <c r="BV31" s="165"/>
      <c r="BW31" s="165"/>
      <c r="BX31" s="165"/>
      <c r="BY31" s="165"/>
      <c r="BZ31" s="165"/>
      <c r="CA31" s="165"/>
      <c r="CB31" s="165"/>
      <c r="CC31" s="165"/>
      <c r="CD31" s="165"/>
      <c r="CE31" s="165"/>
      <c r="CF31" s="165"/>
      <c r="CG31" s="165"/>
      <c r="CH31" s="165"/>
      <c r="CI31" s="165"/>
      <c r="CJ31" s="165"/>
      <c r="CK31" s="165"/>
      <c r="CL31" s="165"/>
      <c r="CM31" s="165"/>
      <c r="CN31" s="165"/>
      <c r="CO31" s="165"/>
      <c r="CP31" s="165"/>
      <c r="CQ31" s="165"/>
      <c r="CR31" s="165"/>
      <c r="CS31" s="165"/>
      <c r="CT31" s="165"/>
      <c r="CU31" s="165"/>
      <c r="CV31" s="165"/>
      <c r="CW31" s="165"/>
      <c r="CX31" s="165"/>
      <c r="CY31" s="165"/>
      <c r="CZ31" s="165"/>
      <c r="DA31" s="165"/>
      <c r="DB31" s="165"/>
      <c r="DC31" s="165"/>
      <c r="DD31" s="165"/>
      <c r="DE31" s="165"/>
      <c r="DF31" s="165"/>
      <c r="DG31" s="165"/>
      <c r="DH31" s="165"/>
      <c r="DI31" s="165"/>
      <c r="DJ31" s="165"/>
      <c r="DK31" s="165"/>
      <c r="DL31" s="165"/>
      <c r="DM31" s="165"/>
      <c r="DN31" s="165"/>
      <c r="DO31" s="165"/>
      <c r="DP31" s="165"/>
      <c r="DQ31" s="165"/>
      <c r="DR31" s="165"/>
      <c r="DS31" s="165"/>
      <c r="DT31" s="165"/>
      <c r="DU31" s="165"/>
      <c r="DV31" s="165"/>
      <c r="DW31" s="165"/>
      <c r="DX31" s="165"/>
      <c r="DY31" s="165"/>
      <c r="DZ31" s="165"/>
      <c r="EA31" s="165"/>
      <c r="EB31" s="165"/>
      <c r="EC31" s="165"/>
      <c r="ED31" s="165"/>
      <c r="EE31" s="165"/>
      <c r="EF31" s="165"/>
      <c r="EG31" s="165"/>
      <c r="EH31" s="165"/>
      <c r="EI31" s="165"/>
      <c r="EJ31" s="165"/>
      <c r="EK31" s="165"/>
      <c r="EL31" s="165"/>
      <c r="EM31" s="165"/>
      <c r="EN31" s="165"/>
      <c r="EO31" s="165"/>
      <c r="EP31" s="165"/>
      <c r="EQ31" s="165"/>
      <c r="ER31" s="165"/>
      <c r="ES31" s="165"/>
      <c r="ET31" s="165"/>
      <c r="EU31" s="165"/>
      <c r="EV31" s="165"/>
      <c r="EW31" s="165"/>
      <c r="EX31" s="165"/>
      <c r="EY31" s="165"/>
      <c r="EZ31" s="165"/>
      <c r="FA31" s="165"/>
      <c r="FB31" s="165"/>
      <c r="FC31" s="165"/>
      <c r="FD31" s="165"/>
      <c r="FE31" s="165"/>
      <c r="FF31" s="165"/>
      <c r="FG31" s="165"/>
      <c r="FH31" s="165"/>
      <c r="FI31" s="165"/>
      <c r="FJ31" s="165"/>
      <c r="FK31" s="165"/>
      <c r="FL31" s="165"/>
      <c r="FM31" s="165"/>
      <c r="FN31" s="165"/>
      <c r="FO31" s="165"/>
      <c r="FP31" s="165"/>
      <c r="FQ31" s="165"/>
      <c r="FR31" s="165"/>
      <c r="FS31" s="165"/>
      <c r="FT31" s="165"/>
      <c r="FU31" s="165"/>
      <c r="FV31" s="165"/>
      <c r="FW31" s="165"/>
      <c r="FX31" s="165"/>
      <c r="FY31" s="165"/>
      <c r="FZ31" s="165"/>
      <c r="GA31" s="165"/>
      <c r="GB31" s="165"/>
      <c r="GC31" s="165"/>
      <c r="GD31" s="165"/>
      <c r="GE31" s="165"/>
      <c r="GF31" s="165"/>
      <c r="GG31" s="165"/>
      <c r="GH31" s="165"/>
      <c r="GI31" s="165"/>
      <c r="GJ31" s="165"/>
      <c r="GK31" s="165"/>
      <c r="GL31" s="165"/>
      <c r="GM31" s="165"/>
      <c r="GN31" s="165"/>
      <c r="GO31" s="165"/>
      <c r="GP31" s="165"/>
      <c r="GQ31" s="165"/>
      <c r="GR31" s="165"/>
      <c r="GS31" s="165"/>
      <c r="GT31" s="165"/>
      <c r="GU31" s="165"/>
      <c r="GV31" s="165"/>
      <c r="GW31" s="165"/>
      <c r="GX31" s="165"/>
      <c r="GY31" s="165"/>
      <c r="GZ31" s="165"/>
    </row>
    <row r="32" spans="1:208" s="164" customFormat="1" ht="121.5" hidden="1" customHeight="1" x14ac:dyDescent="0.25">
      <c r="A32" s="62"/>
      <c r="B32" s="171" t="s">
        <v>128</v>
      </c>
      <c r="C32" s="169"/>
      <c r="D32" s="167">
        <v>-2369</v>
      </c>
      <c r="E32" s="169">
        <f t="shared" si="4"/>
        <v>-2369</v>
      </c>
      <c r="F32" s="169"/>
      <c r="G32" s="168"/>
      <c r="H32" s="169"/>
      <c r="I32" s="167"/>
      <c r="J32" s="169"/>
      <c r="K32" s="169"/>
      <c r="L32" s="168">
        <f t="shared" si="7"/>
        <v>0</v>
      </c>
      <c r="M32" s="168">
        <f t="shared" ref="M32:M37" si="18">I32/D32*100-100</f>
        <v>-100</v>
      </c>
      <c r="N32" s="168"/>
      <c r="O32" s="169"/>
      <c r="P32" s="169"/>
      <c r="Q32" s="169"/>
      <c r="R32" s="169"/>
      <c r="S32" s="167"/>
      <c r="T32" s="170"/>
      <c r="U32" s="169"/>
      <c r="V32" s="169"/>
      <c r="W32" s="168">
        <f t="shared" si="10"/>
        <v>0</v>
      </c>
      <c r="X32" s="168"/>
      <c r="Y32" s="168"/>
      <c r="Z32" s="167"/>
      <c r="AA32" s="166"/>
      <c r="AB32" s="13">
        <f t="shared" si="0"/>
        <v>0</v>
      </c>
      <c r="AC32" s="13"/>
      <c r="AD32" s="166"/>
      <c r="AE32" s="13">
        <f t="shared" si="1"/>
        <v>0</v>
      </c>
      <c r="AF32" s="13">
        <f t="shared" si="17"/>
        <v>0</v>
      </c>
      <c r="AG32" s="165"/>
      <c r="AH32" s="165"/>
      <c r="AI32" s="165"/>
      <c r="AJ32" s="165"/>
      <c r="AK32" s="165"/>
      <c r="AL32" s="165"/>
      <c r="AM32" s="165"/>
      <c r="AN32" s="165"/>
      <c r="AO32" s="165"/>
      <c r="AP32" s="165"/>
      <c r="AQ32" s="165"/>
      <c r="AR32" s="165"/>
      <c r="AS32" s="165"/>
      <c r="AT32" s="165"/>
      <c r="AU32" s="165"/>
      <c r="AV32" s="165"/>
      <c r="AW32" s="165"/>
      <c r="AX32" s="165"/>
      <c r="AY32" s="165"/>
      <c r="AZ32" s="165"/>
      <c r="BA32" s="165"/>
      <c r="BB32" s="165"/>
      <c r="BC32" s="165"/>
      <c r="BD32" s="165"/>
      <c r="BE32" s="165"/>
      <c r="BF32" s="165"/>
      <c r="BG32" s="165"/>
      <c r="BH32" s="165"/>
      <c r="BI32" s="165"/>
      <c r="BJ32" s="165"/>
      <c r="BK32" s="165"/>
      <c r="BL32" s="165"/>
      <c r="BM32" s="165"/>
      <c r="BN32" s="165"/>
      <c r="BO32" s="165"/>
      <c r="BP32" s="165"/>
      <c r="BQ32" s="165"/>
      <c r="BR32" s="165"/>
      <c r="BS32" s="165"/>
      <c r="BT32" s="165"/>
      <c r="BU32" s="165"/>
      <c r="BV32" s="165"/>
      <c r="BW32" s="165"/>
      <c r="BX32" s="165"/>
      <c r="BY32" s="165"/>
      <c r="BZ32" s="165"/>
      <c r="CA32" s="165"/>
      <c r="CB32" s="165"/>
      <c r="CC32" s="165"/>
      <c r="CD32" s="165"/>
      <c r="CE32" s="165"/>
      <c r="CF32" s="165"/>
      <c r="CG32" s="165"/>
      <c r="CH32" s="165"/>
      <c r="CI32" s="165"/>
      <c r="CJ32" s="165"/>
      <c r="CK32" s="165"/>
      <c r="CL32" s="165"/>
      <c r="CM32" s="165"/>
      <c r="CN32" s="165"/>
      <c r="CO32" s="165"/>
      <c r="CP32" s="165"/>
      <c r="CQ32" s="165"/>
      <c r="CR32" s="165"/>
      <c r="CS32" s="165"/>
      <c r="CT32" s="165"/>
      <c r="CU32" s="165"/>
      <c r="CV32" s="165"/>
      <c r="CW32" s="165"/>
      <c r="CX32" s="165"/>
      <c r="CY32" s="165"/>
      <c r="CZ32" s="165"/>
      <c r="DA32" s="165"/>
      <c r="DB32" s="165"/>
      <c r="DC32" s="165"/>
      <c r="DD32" s="165"/>
      <c r="DE32" s="165"/>
      <c r="DF32" s="165"/>
      <c r="DG32" s="165"/>
      <c r="DH32" s="165"/>
      <c r="DI32" s="165"/>
      <c r="DJ32" s="165"/>
      <c r="DK32" s="165"/>
      <c r="DL32" s="165"/>
      <c r="DM32" s="165"/>
      <c r="DN32" s="165"/>
      <c r="DO32" s="165"/>
      <c r="DP32" s="165"/>
      <c r="DQ32" s="165"/>
      <c r="DR32" s="165"/>
      <c r="DS32" s="165"/>
      <c r="DT32" s="165"/>
      <c r="DU32" s="165"/>
      <c r="DV32" s="165"/>
      <c r="DW32" s="165"/>
      <c r="DX32" s="165"/>
      <c r="DY32" s="165"/>
      <c r="DZ32" s="165"/>
      <c r="EA32" s="165"/>
      <c r="EB32" s="165"/>
      <c r="EC32" s="165"/>
      <c r="ED32" s="165"/>
      <c r="EE32" s="165"/>
      <c r="EF32" s="165"/>
      <c r="EG32" s="165"/>
      <c r="EH32" s="165"/>
      <c r="EI32" s="165"/>
      <c r="EJ32" s="165"/>
      <c r="EK32" s="165"/>
      <c r="EL32" s="165"/>
      <c r="EM32" s="165"/>
      <c r="EN32" s="165"/>
      <c r="EO32" s="165"/>
      <c r="EP32" s="165"/>
      <c r="EQ32" s="165"/>
      <c r="ER32" s="165"/>
      <c r="ES32" s="165"/>
      <c r="ET32" s="165"/>
      <c r="EU32" s="165"/>
      <c r="EV32" s="165"/>
      <c r="EW32" s="165"/>
      <c r="EX32" s="165"/>
      <c r="EY32" s="165"/>
      <c r="EZ32" s="165"/>
      <c r="FA32" s="165"/>
      <c r="FB32" s="165"/>
      <c r="FC32" s="165"/>
      <c r="FD32" s="165"/>
      <c r="FE32" s="165"/>
      <c r="FF32" s="165"/>
      <c r="FG32" s="165"/>
      <c r="FH32" s="165"/>
      <c r="FI32" s="165"/>
      <c r="FJ32" s="165"/>
      <c r="FK32" s="165"/>
      <c r="FL32" s="165"/>
      <c r="FM32" s="165"/>
      <c r="FN32" s="165"/>
      <c r="FO32" s="165"/>
      <c r="FP32" s="165"/>
      <c r="FQ32" s="165"/>
      <c r="FR32" s="165"/>
      <c r="FS32" s="165"/>
      <c r="FT32" s="165"/>
      <c r="FU32" s="165"/>
      <c r="FV32" s="165"/>
      <c r="FW32" s="165"/>
      <c r="FX32" s="165"/>
      <c r="FY32" s="165"/>
      <c r="FZ32" s="165"/>
      <c r="GA32" s="165"/>
      <c r="GB32" s="165"/>
      <c r="GC32" s="165"/>
      <c r="GD32" s="165"/>
      <c r="GE32" s="165"/>
      <c r="GF32" s="165"/>
      <c r="GG32" s="165"/>
      <c r="GH32" s="165"/>
      <c r="GI32" s="165"/>
      <c r="GJ32" s="165"/>
      <c r="GK32" s="165"/>
      <c r="GL32" s="165"/>
      <c r="GM32" s="165"/>
      <c r="GN32" s="165"/>
      <c r="GO32" s="165"/>
      <c r="GP32" s="165"/>
      <c r="GQ32" s="165"/>
      <c r="GR32" s="165"/>
      <c r="GS32" s="165"/>
      <c r="GT32" s="165"/>
      <c r="GU32" s="165"/>
      <c r="GV32" s="165"/>
      <c r="GW32" s="165"/>
      <c r="GX32" s="165"/>
      <c r="GY32" s="165"/>
      <c r="GZ32" s="165"/>
    </row>
    <row r="33" spans="1:208" s="164" customFormat="1" ht="121.5" hidden="1" customHeight="1" x14ac:dyDescent="0.25">
      <c r="A33" s="62"/>
      <c r="B33" s="171" t="s">
        <v>129</v>
      </c>
      <c r="C33" s="169"/>
      <c r="D33" s="167">
        <v>40</v>
      </c>
      <c r="E33" s="169">
        <f t="shared" si="4"/>
        <v>40</v>
      </c>
      <c r="F33" s="169"/>
      <c r="G33" s="168"/>
      <c r="H33" s="169"/>
      <c r="I33" s="167"/>
      <c r="J33" s="169"/>
      <c r="K33" s="169"/>
      <c r="L33" s="168">
        <f t="shared" si="7"/>
        <v>0</v>
      </c>
      <c r="M33" s="168">
        <f t="shared" si="18"/>
        <v>-100</v>
      </c>
      <c r="N33" s="168"/>
      <c r="O33" s="169"/>
      <c r="P33" s="169"/>
      <c r="Q33" s="169"/>
      <c r="R33" s="169"/>
      <c r="S33" s="167"/>
      <c r="T33" s="170"/>
      <c r="U33" s="169"/>
      <c r="V33" s="169"/>
      <c r="W33" s="168">
        <f t="shared" si="10"/>
        <v>0</v>
      </c>
      <c r="X33" s="168"/>
      <c r="Y33" s="168"/>
      <c r="Z33" s="167"/>
      <c r="AA33" s="166"/>
      <c r="AB33" s="13">
        <f t="shared" si="0"/>
        <v>0</v>
      </c>
      <c r="AC33" s="13"/>
      <c r="AD33" s="166"/>
      <c r="AE33" s="13">
        <f t="shared" si="1"/>
        <v>0</v>
      </c>
      <c r="AF33" s="13">
        <f t="shared" si="17"/>
        <v>0</v>
      </c>
      <c r="AG33" s="165"/>
      <c r="AH33" s="165"/>
      <c r="AI33" s="165"/>
      <c r="AJ33" s="165"/>
      <c r="AK33" s="165"/>
      <c r="AL33" s="165"/>
      <c r="AM33" s="165"/>
      <c r="AN33" s="165"/>
      <c r="AO33" s="165"/>
      <c r="AP33" s="165"/>
      <c r="AQ33" s="165"/>
      <c r="AR33" s="165"/>
      <c r="AS33" s="165"/>
      <c r="AT33" s="165"/>
      <c r="AU33" s="165"/>
      <c r="AV33" s="165"/>
      <c r="AW33" s="165"/>
      <c r="AX33" s="165"/>
      <c r="AY33" s="165"/>
      <c r="AZ33" s="165"/>
      <c r="BA33" s="165"/>
      <c r="BB33" s="165"/>
      <c r="BC33" s="165"/>
      <c r="BD33" s="165"/>
      <c r="BE33" s="165"/>
      <c r="BF33" s="165"/>
      <c r="BG33" s="165"/>
      <c r="BH33" s="165"/>
      <c r="BI33" s="165"/>
      <c r="BJ33" s="165"/>
      <c r="BK33" s="165"/>
      <c r="BL33" s="165"/>
      <c r="BM33" s="165"/>
      <c r="BN33" s="165"/>
      <c r="BO33" s="165"/>
      <c r="BP33" s="165"/>
      <c r="BQ33" s="165"/>
      <c r="BR33" s="165"/>
      <c r="BS33" s="165"/>
      <c r="BT33" s="165"/>
      <c r="BU33" s="165"/>
      <c r="BV33" s="165"/>
      <c r="BW33" s="165"/>
      <c r="BX33" s="165"/>
      <c r="BY33" s="165"/>
      <c r="BZ33" s="165"/>
      <c r="CA33" s="165"/>
      <c r="CB33" s="165"/>
      <c r="CC33" s="165"/>
      <c r="CD33" s="165"/>
      <c r="CE33" s="165"/>
      <c r="CF33" s="165"/>
      <c r="CG33" s="165"/>
      <c r="CH33" s="165"/>
      <c r="CI33" s="165"/>
      <c r="CJ33" s="165"/>
      <c r="CK33" s="165"/>
      <c r="CL33" s="165"/>
      <c r="CM33" s="165"/>
      <c r="CN33" s="165"/>
      <c r="CO33" s="165"/>
      <c r="CP33" s="165"/>
      <c r="CQ33" s="165"/>
      <c r="CR33" s="165"/>
      <c r="CS33" s="165"/>
      <c r="CT33" s="165"/>
      <c r="CU33" s="165"/>
      <c r="CV33" s="165"/>
      <c r="CW33" s="165"/>
      <c r="CX33" s="165"/>
      <c r="CY33" s="165"/>
      <c r="CZ33" s="165"/>
      <c r="DA33" s="165"/>
      <c r="DB33" s="165"/>
      <c r="DC33" s="165"/>
      <c r="DD33" s="165"/>
      <c r="DE33" s="165"/>
      <c r="DF33" s="165"/>
      <c r="DG33" s="165"/>
      <c r="DH33" s="165"/>
      <c r="DI33" s="165"/>
      <c r="DJ33" s="165"/>
      <c r="DK33" s="165"/>
      <c r="DL33" s="165"/>
      <c r="DM33" s="165"/>
      <c r="DN33" s="165"/>
      <c r="DO33" s="165"/>
      <c r="DP33" s="165"/>
      <c r="DQ33" s="165"/>
      <c r="DR33" s="165"/>
      <c r="DS33" s="165"/>
      <c r="DT33" s="165"/>
      <c r="DU33" s="165"/>
      <c r="DV33" s="165"/>
      <c r="DW33" s="165"/>
      <c r="DX33" s="165"/>
      <c r="DY33" s="165"/>
      <c r="DZ33" s="165"/>
      <c r="EA33" s="165"/>
      <c r="EB33" s="165"/>
      <c r="EC33" s="165"/>
      <c r="ED33" s="165"/>
      <c r="EE33" s="165"/>
      <c r="EF33" s="165"/>
      <c r="EG33" s="165"/>
      <c r="EH33" s="165"/>
      <c r="EI33" s="165"/>
      <c r="EJ33" s="165"/>
      <c r="EK33" s="165"/>
      <c r="EL33" s="165"/>
      <c r="EM33" s="165"/>
      <c r="EN33" s="165"/>
      <c r="EO33" s="165"/>
      <c r="EP33" s="165"/>
      <c r="EQ33" s="165"/>
      <c r="ER33" s="165"/>
      <c r="ES33" s="165"/>
      <c r="ET33" s="165"/>
      <c r="EU33" s="165"/>
      <c r="EV33" s="165"/>
      <c r="EW33" s="165"/>
      <c r="EX33" s="165"/>
      <c r="EY33" s="165"/>
      <c r="EZ33" s="165"/>
      <c r="FA33" s="165"/>
      <c r="FB33" s="165"/>
      <c r="FC33" s="165"/>
      <c r="FD33" s="165"/>
      <c r="FE33" s="165"/>
      <c r="FF33" s="165"/>
      <c r="FG33" s="165"/>
      <c r="FH33" s="165"/>
      <c r="FI33" s="165"/>
      <c r="FJ33" s="165"/>
      <c r="FK33" s="165"/>
      <c r="FL33" s="165"/>
      <c r="FM33" s="165"/>
      <c r="FN33" s="165"/>
      <c r="FO33" s="165"/>
      <c r="FP33" s="165"/>
      <c r="FQ33" s="165"/>
      <c r="FR33" s="165"/>
      <c r="FS33" s="165"/>
      <c r="FT33" s="165"/>
      <c r="FU33" s="165"/>
      <c r="FV33" s="165"/>
      <c r="FW33" s="165"/>
      <c r="FX33" s="165"/>
      <c r="FY33" s="165"/>
      <c r="FZ33" s="165"/>
      <c r="GA33" s="165"/>
      <c r="GB33" s="165"/>
      <c r="GC33" s="165"/>
      <c r="GD33" s="165"/>
      <c r="GE33" s="165"/>
      <c r="GF33" s="165"/>
      <c r="GG33" s="165"/>
      <c r="GH33" s="165"/>
      <c r="GI33" s="165"/>
      <c r="GJ33" s="165"/>
      <c r="GK33" s="165"/>
      <c r="GL33" s="165"/>
      <c r="GM33" s="165"/>
      <c r="GN33" s="165"/>
      <c r="GO33" s="165"/>
      <c r="GP33" s="165"/>
      <c r="GQ33" s="165"/>
      <c r="GR33" s="165"/>
      <c r="GS33" s="165"/>
      <c r="GT33" s="165"/>
      <c r="GU33" s="165"/>
      <c r="GV33" s="165"/>
      <c r="GW33" s="165"/>
      <c r="GX33" s="165"/>
      <c r="GY33" s="165"/>
      <c r="GZ33" s="165"/>
    </row>
    <row r="34" spans="1:208" s="164" customFormat="1" ht="78" hidden="1" customHeight="1" x14ac:dyDescent="0.25">
      <c r="A34" s="62" t="s">
        <v>199</v>
      </c>
      <c r="B34" s="171" t="s">
        <v>130</v>
      </c>
      <c r="C34" s="169">
        <v>244863</v>
      </c>
      <c r="D34" s="167">
        <v>250696</v>
      </c>
      <c r="E34" s="169">
        <f t="shared" si="4"/>
        <v>5833</v>
      </c>
      <c r="F34" s="169">
        <f>D34/C34*100</f>
        <v>102.3821483850153</v>
      </c>
      <c r="G34" s="168"/>
      <c r="H34" s="169">
        <v>192359</v>
      </c>
      <c r="I34" s="167">
        <v>240415</v>
      </c>
      <c r="J34" s="169">
        <f t="shared" ref="J34:J41" si="19">I34-H34</f>
        <v>48056</v>
      </c>
      <c r="K34" s="169">
        <f t="shared" ref="K34:K41" si="20">I34/H34*100</f>
        <v>124.98245468109108</v>
      </c>
      <c r="L34" s="168">
        <f t="shared" si="7"/>
        <v>1.875040409513224</v>
      </c>
      <c r="M34" s="168">
        <f t="shared" si="18"/>
        <v>-4.1009828637074293</v>
      </c>
      <c r="N34" s="168"/>
      <c r="O34" s="169">
        <v>182446</v>
      </c>
      <c r="P34" s="169">
        <v>239000</v>
      </c>
      <c r="Q34" s="169">
        <f t="shared" ref="Q34:Q41" si="21">P34-I34</f>
        <v>-1415</v>
      </c>
      <c r="R34" s="169">
        <f>P34/I34*100</f>
        <v>99.411434394692506</v>
      </c>
      <c r="S34" s="167">
        <v>241136</v>
      </c>
      <c r="T34" s="170"/>
      <c r="U34" s="169">
        <f t="shared" ref="U34:U41" si="22">S34-O34</f>
        <v>58690</v>
      </c>
      <c r="V34" s="169">
        <f>S34/O34*100</f>
        <v>132.16842243732393</v>
      </c>
      <c r="W34" s="168">
        <f t="shared" si="10"/>
        <v>1.7006435456460116</v>
      </c>
      <c r="X34" s="168">
        <f>S34/I34*100-100</f>
        <v>0.29989809288106528</v>
      </c>
      <c r="Y34" s="168"/>
      <c r="Z34" s="167">
        <v>225901.8</v>
      </c>
      <c r="AA34" s="166">
        <v>212252.3</v>
      </c>
      <c r="AB34" s="13">
        <f t="shared" si="0"/>
        <v>-13649.5</v>
      </c>
      <c r="AC34" s="13"/>
      <c r="AD34" s="166">
        <v>216377.5</v>
      </c>
      <c r="AE34" s="13">
        <f t="shared" si="1"/>
        <v>4125.2000000000116</v>
      </c>
      <c r="AF34" s="13">
        <f t="shared" si="17"/>
        <v>17774.700000000012</v>
      </c>
      <c r="AG34" s="165"/>
      <c r="AH34" s="165"/>
      <c r="AI34" s="165"/>
      <c r="AJ34" s="165"/>
      <c r="AK34" s="165"/>
      <c r="AL34" s="165"/>
      <c r="AM34" s="165"/>
      <c r="AN34" s="165"/>
      <c r="AO34" s="165"/>
      <c r="AP34" s="165"/>
      <c r="AQ34" s="165"/>
      <c r="AR34" s="165"/>
      <c r="AS34" s="165"/>
      <c r="AT34" s="165"/>
      <c r="AU34" s="165"/>
      <c r="AV34" s="165"/>
      <c r="AW34" s="165"/>
      <c r="AX34" s="165"/>
      <c r="AY34" s="165"/>
      <c r="AZ34" s="165"/>
      <c r="BA34" s="165"/>
      <c r="BB34" s="165"/>
      <c r="BC34" s="165"/>
      <c r="BD34" s="165"/>
      <c r="BE34" s="165"/>
      <c r="BF34" s="165"/>
      <c r="BG34" s="165"/>
      <c r="BH34" s="165"/>
      <c r="BI34" s="165"/>
      <c r="BJ34" s="165"/>
      <c r="BK34" s="165"/>
      <c r="BL34" s="165"/>
      <c r="BM34" s="165"/>
      <c r="BN34" s="165"/>
      <c r="BO34" s="165"/>
      <c r="BP34" s="165"/>
      <c r="BQ34" s="165"/>
      <c r="BR34" s="165"/>
      <c r="BS34" s="165"/>
      <c r="BT34" s="165"/>
      <c r="BU34" s="165"/>
      <c r="BV34" s="165"/>
      <c r="BW34" s="165"/>
      <c r="BX34" s="165"/>
      <c r="BY34" s="165"/>
      <c r="BZ34" s="165"/>
      <c r="CA34" s="165"/>
      <c r="CB34" s="165"/>
      <c r="CC34" s="165"/>
      <c r="CD34" s="165"/>
      <c r="CE34" s="165"/>
      <c r="CF34" s="165"/>
      <c r="CG34" s="165"/>
      <c r="CH34" s="165"/>
      <c r="CI34" s="165"/>
      <c r="CJ34" s="165"/>
      <c r="CK34" s="165"/>
      <c r="CL34" s="165"/>
      <c r="CM34" s="165"/>
      <c r="CN34" s="165"/>
      <c r="CO34" s="165"/>
      <c r="CP34" s="165"/>
      <c r="CQ34" s="165"/>
      <c r="CR34" s="165"/>
      <c r="CS34" s="165"/>
      <c r="CT34" s="165"/>
      <c r="CU34" s="165"/>
      <c r="CV34" s="165"/>
      <c r="CW34" s="165"/>
      <c r="CX34" s="165"/>
      <c r="CY34" s="165"/>
      <c r="CZ34" s="165"/>
      <c r="DA34" s="165"/>
      <c r="DB34" s="165"/>
      <c r="DC34" s="165"/>
      <c r="DD34" s="165"/>
      <c r="DE34" s="165"/>
      <c r="DF34" s="165"/>
      <c r="DG34" s="165"/>
      <c r="DH34" s="165"/>
      <c r="DI34" s="165"/>
      <c r="DJ34" s="165"/>
      <c r="DK34" s="165"/>
      <c r="DL34" s="165"/>
      <c r="DM34" s="165"/>
      <c r="DN34" s="165"/>
      <c r="DO34" s="165"/>
      <c r="DP34" s="165"/>
      <c r="DQ34" s="165"/>
      <c r="DR34" s="165"/>
      <c r="DS34" s="165"/>
      <c r="DT34" s="165"/>
      <c r="DU34" s="165"/>
      <c r="DV34" s="165"/>
      <c r="DW34" s="165"/>
      <c r="DX34" s="165"/>
      <c r="DY34" s="165"/>
      <c r="DZ34" s="165"/>
      <c r="EA34" s="165"/>
      <c r="EB34" s="165"/>
      <c r="EC34" s="165"/>
      <c r="ED34" s="165"/>
      <c r="EE34" s="165"/>
      <c r="EF34" s="165"/>
      <c r="EG34" s="165"/>
      <c r="EH34" s="165"/>
      <c r="EI34" s="165"/>
      <c r="EJ34" s="165"/>
      <c r="EK34" s="165"/>
      <c r="EL34" s="165"/>
      <c r="EM34" s="165"/>
      <c r="EN34" s="165"/>
      <c r="EO34" s="165"/>
      <c r="EP34" s="165"/>
      <c r="EQ34" s="165"/>
      <c r="ER34" s="165"/>
      <c r="ES34" s="165"/>
      <c r="ET34" s="165"/>
      <c r="EU34" s="165"/>
      <c r="EV34" s="165"/>
      <c r="EW34" s="165"/>
      <c r="EX34" s="165"/>
      <c r="EY34" s="165"/>
      <c r="EZ34" s="165"/>
      <c r="FA34" s="165"/>
      <c r="FB34" s="165"/>
      <c r="FC34" s="165"/>
      <c r="FD34" s="165"/>
      <c r="FE34" s="165"/>
      <c r="FF34" s="165"/>
      <c r="FG34" s="165"/>
      <c r="FH34" s="165"/>
      <c r="FI34" s="165"/>
      <c r="FJ34" s="165"/>
      <c r="FK34" s="165"/>
      <c r="FL34" s="165"/>
      <c r="FM34" s="165"/>
      <c r="FN34" s="165"/>
      <c r="FO34" s="165"/>
      <c r="FP34" s="165"/>
      <c r="FQ34" s="165"/>
      <c r="FR34" s="165"/>
      <c r="FS34" s="165"/>
      <c r="FT34" s="165"/>
      <c r="FU34" s="165"/>
      <c r="FV34" s="165"/>
      <c r="FW34" s="165"/>
      <c r="FX34" s="165"/>
      <c r="FY34" s="165"/>
      <c r="FZ34" s="165"/>
      <c r="GA34" s="165"/>
      <c r="GB34" s="165"/>
      <c r="GC34" s="165"/>
      <c r="GD34" s="165"/>
      <c r="GE34" s="165"/>
      <c r="GF34" s="165"/>
      <c r="GG34" s="165"/>
      <c r="GH34" s="165"/>
      <c r="GI34" s="165"/>
      <c r="GJ34" s="165"/>
      <c r="GK34" s="165"/>
      <c r="GL34" s="165"/>
      <c r="GM34" s="165"/>
      <c r="GN34" s="165"/>
      <c r="GO34" s="165"/>
      <c r="GP34" s="165"/>
      <c r="GQ34" s="165"/>
      <c r="GR34" s="165"/>
      <c r="GS34" s="165"/>
      <c r="GT34" s="165"/>
      <c r="GU34" s="165"/>
      <c r="GV34" s="165"/>
      <c r="GW34" s="165"/>
      <c r="GX34" s="165"/>
      <c r="GY34" s="165"/>
      <c r="GZ34" s="165"/>
    </row>
    <row r="35" spans="1:208" s="125" customFormat="1" ht="63" hidden="1" customHeight="1" x14ac:dyDescent="0.25">
      <c r="A35" s="133" t="s">
        <v>198</v>
      </c>
      <c r="B35" s="163" t="s">
        <v>131</v>
      </c>
      <c r="C35" s="14">
        <v>13028</v>
      </c>
      <c r="D35" s="130">
        <v>16755</v>
      </c>
      <c r="E35" s="14">
        <f t="shared" si="4"/>
        <v>3727</v>
      </c>
      <c r="F35" s="14">
        <f>D35/C35*100</f>
        <v>128.60761436905128</v>
      </c>
      <c r="G35" s="13"/>
      <c r="H35" s="14">
        <v>14007</v>
      </c>
      <c r="I35" s="130">
        <v>14707</v>
      </c>
      <c r="J35" s="14">
        <f t="shared" si="19"/>
        <v>700</v>
      </c>
      <c r="K35" s="14">
        <f t="shared" si="20"/>
        <v>104.9975012493753</v>
      </c>
      <c r="L35" s="13">
        <f t="shared" si="7"/>
        <v>0.11470257389393752</v>
      </c>
      <c r="M35" s="13">
        <f t="shared" si="18"/>
        <v>-12.223216950164129</v>
      </c>
      <c r="N35" s="13"/>
      <c r="O35" s="14">
        <v>12955</v>
      </c>
      <c r="P35" s="14">
        <v>21602</v>
      </c>
      <c r="Q35" s="14">
        <f t="shared" si="21"/>
        <v>6895</v>
      </c>
      <c r="R35" s="14">
        <f>P35/I35*100</f>
        <v>146.88243693479293</v>
      </c>
      <c r="S35" s="130">
        <v>21603</v>
      </c>
      <c r="T35" s="131"/>
      <c r="U35" s="14">
        <f t="shared" si="22"/>
        <v>8648</v>
      </c>
      <c r="V35" s="14">
        <f>S35/O35*100</f>
        <v>166.75414897722888</v>
      </c>
      <c r="W35" s="13">
        <f t="shared" si="10"/>
        <v>0.15235801587730902</v>
      </c>
      <c r="X35" s="13">
        <f>S35/I35*100-100</f>
        <v>46.889236418032226</v>
      </c>
      <c r="Y35" s="13"/>
      <c r="Z35" s="130">
        <v>33164.699999999997</v>
      </c>
      <c r="AA35" s="134">
        <v>22667.599999999999</v>
      </c>
      <c r="AB35" s="13">
        <f t="shared" si="0"/>
        <v>-10497.099999999999</v>
      </c>
      <c r="AC35" s="13"/>
      <c r="AD35" s="134">
        <v>7223.2</v>
      </c>
      <c r="AE35" s="13">
        <f t="shared" si="1"/>
        <v>-15444.399999999998</v>
      </c>
      <c r="AF35" s="13">
        <f t="shared" si="17"/>
        <v>-4947.2999999999993</v>
      </c>
      <c r="AG35" s="126"/>
      <c r="AH35" s="126"/>
      <c r="AI35" s="126"/>
      <c r="AJ35" s="126"/>
      <c r="AK35" s="126"/>
      <c r="AL35" s="126"/>
      <c r="AM35" s="126"/>
      <c r="AN35" s="126"/>
      <c r="AO35" s="126"/>
      <c r="AP35" s="126"/>
      <c r="AQ35" s="126"/>
      <c r="AR35" s="126"/>
      <c r="AS35" s="126"/>
      <c r="AT35" s="126"/>
      <c r="AU35" s="126"/>
      <c r="AV35" s="126"/>
      <c r="AW35" s="126"/>
      <c r="AX35" s="126"/>
      <c r="AY35" s="126"/>
      <c r="AZ35" s="126"/>
      <c r="BA35" s="126"/>
      <c r="BB35" s="126"/>
      <c r="BC35" s="126"/>
      <c r="BD35" s="126"/>
      <c r="BE35" s="126"/>
      <c r="BF35" s="126"/>
      <c r="BG35" s="126"/>
      <c r="BH35" s="126"/>
      <c r="BI35" s="126"/>
      <c r="BJ35" s="126"/>
      <c r="BK35" s="126"/>
      <c r="BL35" s="126"/>
      <c r="BM35" s="126"/>
      <c r="BN35" s="126"/>
      <c r="BO35" s="126"/>
      <c r="BP35" s="126"/>
      <c r="BQ35" s="126"/>
      <c r="BR35" s="126"/>
      <c r="BS35" s="126"/>
      <c r="BT35" s="126"/>
      <c r="BU35" s="126"/>
      <c r="BV35" s="126"/>
      <c r="BW35" s="126"/>
      <c r="BX35" s="126"/>
      <c r="BY35" s="126"/>
      <c r="BZ35" s="126"/>
      <c r="CA35" s="126"/>
      <c r="CB35" s="126"/>
      <c r="CC35" s="126"/>
      <c r="CD35" s="126"/>
      <c r="CE35" s="126"/>
      <c r="CF35" s="126"/>
      <c r="CG35" s="126"/>
      <c r="CH35" s="126"/>
      <c r="CI35" s="126"/>
      <c r="CJ35" s="126"/>
      <c r="CK35" s="126"/>
      <c r="CL35" s="126"/>
      <c r="CM35" s="126"/>
      <c r="CN35" s="126"/>
      <c r="CO35" s="126"/>
      <c r="CP35" s="126"/>
      <c r="CQ35" s="126"/>
      <c r="CR35" s="126"/>
      <c r="CS35" s="126"/>
      <c r="CT35" s="126"/>
      <c r="CU35" s="126"/>
      <c r="CV35" s="126"/>
      <c r="CW35" s="126"/>
      <c r="CX35" s="126"/>
      <c r="CY35" s="126"/>
      <c r="CZ35" s="126"/>
      <c r="DA35" s="126"/>
      <c r="DB35" s="126"/>
      <c r="DC35" s="126"/>
      <c r="DD35" s="126"/>
      <c r="DE35" s="126"/>
      <c r="DF35" s="126"/>
      <c r="DG35" s="126"/>
      <c r="DH35" s="126"/>
      <c r="DI35" s="126"/>
      <c r="DJ35" s="126"/>
      <c r="DK35" s="126"/>
      <c r="DL35" s="126"/>
      <c r="DM35" s="126"/>
      <c r="DN35" s="126"/>
      <c r="DO35" s="126"/>
      <c r="DP35" s="126"/>
      <c r="DQ35" s="126"/>
      <c r="DR35" s="126"/>
      <c r="DS35" s="126"/>
      <c r="DT35" s="126"/>
      <c r="DU35" s="126"/>
      <c r="DV35" s="126"/>
      <c r="DW35" s="126"/>
      <c r="DX35" s="126"/>
      <c r="DY35" s="126"/>
      <c r="DZ35" s="126"/>
      <c r="EA35" s="126"/>
      <c r="EB35" s="126"/>
      <c r="EC35" s="126"/>
      <c r="ED35" s="126"/>
      <c r="EE35" s="126"/>
      <c r="EF35" s="126"/>
      <c r="EG35" s="126"/>
      <c r="EH35" s="126"/>
      <c r="EI35" s="126"/>
      <c r="EJ35" s="126"/>
      <c r="EK35" s="126"/>
      <c r="EL35" s="126"/>
      <c r="EM35" s="126"/>
      <c r="EN35" s="126"/>
      <c r="EO35" s="126"/>
      <c r="EP35" s="126"/>
      <c r="EQ35" s="126"/>
      <c r="ER35" s="126"/>
      <c r="ES35" s="126"/>
      <c r="ET35" s="126"/>
      <c r="EU35" s="126"/>
      <c r="EV35" s="126"/>
      <c r="EW35" s="126"/>
      <c r="EX35" s="126"/>
      <c r="EY35" s="126"/>
      <c r="EZ35" s="126"/>
      <c r="FA35" s="126"/>
      <c r="FB35" s="126"/>
      <c r="FC35" s="126"/>
      <c r="FD35" s="126"/>
      <c r="FE35" s="126"/>
      <c r="FF35" s="126"/>
      <c r="FG35" s="126"/>
      <c r="FH35" s="126"/>
      <c r="FI35" s="126"/>
      <c r="FJ35" s="126"/>
      <c r="FK35" s="126"/>
      <c r="FL35" s="126"/>
      <c r="FM35" s="126"/>
      <c r="FN35" s="126"/>
      <c r="FO35" s="126"/>
      <c r="FP35" s="126"/>
      <c r="FQ35" s="126"/>
      <c r="FR35" s="126"/>
      <c r="FS35" s="126"/>
      <c r="FT35" s="126"/>
      <c r="FU35" s="126"/>
      <c r="FV35" s="126"/>
      <c r="FW35" s="126"/>
      <c r="FX35" s="126"/>
      <c r="FY35" s="126"/>
      <c r="FZ35" s="126"/>
      <c r="GA35" s="126"/>
      <c r="GB35" s="126"/>
      <c r="GC35" s="126"/>
      <c r="GD35" s="126"/>
      <c r="GE35" s="126"/>
      <c r="GF35" s="126"/>
      <c r="GG35" s="126"/>
      <c r="GH35" s="126"/>
      <c r="GI35" s="126"/>
      <c r="GJ35" s="126"/>
      <c r="GK35" s="126"/>
      <c r="GL35" s="126"/>
      <c r="GM35" s="126"/>
      <c r="GN35" s="126"/>
      <c r="GO35" s="126"/>
      <c r="GP35" s="126"/>
      <c r="GQ35" s="126"/>
      <c r="GR35" s="126"/>
      <c r="GS35" s="126"/>
      <c r="GT35" s="126"/>
      <c r="GU35" s="126"/>
      <c r="GV35" s="126"/>
      <c r="GW35" s="126"/>
      <c r="GX35" s="126"/>
      <c r="GY35" s="126"/>
      <c r="GZ35" s="126"/>
    </row>
    <row r="36" spans="1:208" s="125" customFormat="1" ht="84.75" hidden="1" customHeight="1" x14ac:dyDescent="0.25">
      <c r="A36" s="133" t="s">
        <v>197</v>
      </c>
      <c r="B36" s="132" t="s">
        <v>132</v>
      </c>
      <c r="C36" s="14">
        <v>10695</v>
      </c>
      <c r="D36" s="130">
        <v>3103</v>
      </c>
      <c r="E36" s="14">
        <f t="shared" si="4"/>
        <v>-7592</v>
      </c>
      <c r="F36" s="14">
        <f>D36/C36*100</f>
        <v>29.013557737260403</v>
      </c>
      <c r="G36" s="13"/>
      <c r="H36" s="14">
        <v>8958</v>
      </c>
      <c r="I36" s="130">
        <v>7256</v>
      </c>
      <c r="J36" s="14">
        <f t="shared" si="19"/>
        <v>-1702</v>
      </c>
      <c r="K36" s="14">
        <f t="shared" si="20"/>
        <v>81.000223264121445</v>
      </c>
      <c r="L36" s="13">
        <f t="shared" si="7"/>
        <v>5.6590866673992699E-2</v>
      </c>
      <c r="M36" s="13">
        <f t="shared" si="18"/>
        <v>133.83822107637769</v>
      </c>
      <c r="N36" s="13"/>
      <c r="O36" s="14">
        <v>8996</v>
      </c>
      <c r="P36" s="14">
        <v>2500</v>
      </c>
      <c r="Q36" s="14">
        <f t="shared" si="21"/>
        <v>-4756</v>
      </c>
      <c r="R36" s="14">
        <f>P36/I36*100</f>
        <v>34.454244762954794</v>
      </c>
      <c r="S36" s="130">
        <v>3072</v>
      </c>
      <c r="T36" s="131"/>
      <c r="U36" s="14">
        <f t="shared" si="22"/>
        <v>-5924</v>
      </c>
      <c r="V36" s="14">
        <f>S36/O36*100</f>
        <v>34.148510449088484</v>
      </c>
      <c r="W36" s="13">
        <f t="shared" si="10"/>
        <v>2.1665686468318904E-2</v>
      </c>
      <c r="X36" s="13">
        <f>S36/I36*100-100</f>
        <v>-57.662624035281148</v>
      </c>
      <c r="Y36" s="13"/>
      <c r="Z36" s="130">
        <v>24671.7</v>
      </c>
      <c r="AA36" s="134">
        <v>25867</v>
      </c>
      <c r="AB36" s="13">
        <f t="shared" si="0"/>
        <v>1195.2999999999993</v>
      </c>
      <c r="AC36" s="13"/>
      <c r="AD36" s="134">
        <v>17147.599999999999</v>
      </c>
      <c r="AE36" s="13">
        <f t="shared" si="1"/>
        <v>-8719.4000000000015</v>
      </c>
      <c r="AF36" s="13">
        <f t="shared" si="17"/>
        <v>-9914.7000000000007</v>
      </c>
      <c r="AG36" s="126"/>
      <c r="AH36" s="126"/>
      <c r="AI36" s="126"/>
      <c r="AJ36" s="126"/>
      <c r="AK36" s="126"/>
      <c r="AL36" s="126"/>
      <c r="AM36" s="126"/>
      <c r="AN36" s="126"/>
      <c r="AO36" s="126"/>
      <c r="AP36" s="126"/>
      <c r="AQ36" s="126"/>
      <c r="AR36" s="126"/>
      <c r="AS36" s="126"/>
      <c r="AT36" s="126"/>
      <c r="AU36" s="126"/>
      <c r="AV36" s="126"/>
      <c r="AW36" s="126"/>
      <c r="AX36" s="126"/>
      <c r="AY36" s="126"/>
      <c r="AZ36" s="126"/>
      <c r="BA36" s="126"/>
      <c r="BB36" s="126"/>
      <c r="BC36" s="126"/>
      <c r="BD36" s="126"/>
      <c r="BE36" s="126"/>
      <c r="BF36" s="126"/>
      <c r="BG36" s="126"/>
      <c r="BH36" s="126"/>
      <c r="BI36" s="126"/>
      <c r="BJ36" s="126"/>
      <c r="BK36" s="126"/>
      <c r="BL36" s="126"/>
      <c r="BM36" s="126"/>
      <c r="BN36" s="126"/>
      <c r="BO36" s="126"/>
      <c r="BP36" s="126"/>
      <c r="BQ36" s="126"/>
      <c r="BR36" s="126"/>
      <c r="BS36" s="126"/>
      <c r="BT36" s="126"/>
      <c r="BU36" s="126"/>
      <c r="BV36" s="126"/>
      <c r="BW36" s="126"/>
      <c r="BX36" s="126"/>
      <c r="BY36" s="126"/>
      <c r="BZ36" s="126"/>
      <c r="CA36" s="126"/>
      <c r="CB36" s="126"/>
      <c r="CC36" s="126"/>
      <c r="CD36" s="126"/>
      <c r="CE36" s="126"/>
      <c r="CF36" s="126"/>
      <c r="CG36" s="126"/>
      <c r="CH36" s="126"/>
      <c r="CI36" s="126"/>
      <c r="CJ36" s="126"/>
      <c r="CK36" s="126"/>
      <c r="CL36" s="126"/>
      <c r="CM36" s="126"/>
      <c r="CN36" s="126"/>
      <c r="CO36" s="126"/>
      <c r="CP36" s="126"/>
      <c r="CQ36" s="126"/>
      <c r="CR36" s="126"/>
      <c r="CS36" s="126"/>
      <c r="CT36" s="126"/>
      <c r="CU36" s="126"/>
      <c r="CV36" s="126"/>
      <c r="CW36" s="126"/>
      <c r="CX36" s="126"/>
      <c r="CY36" s="126"/>
      <c r="CZ36" s="126"/>
      <c r="DA36" s="126"/>
      <c r="DB36" s="126"/>
      <c r="DC36" s="126"/>
      <c r="DD36" s="126"/>
      <c r="DE36" s="126"/>
      <c r="DF36" s="126"/>
      <c r="DG36" s="126"/>
      <c r="DH36" s="126"/>
      <c r="DI36" s="126"/>
      <c r="DJ36" s="126"/>
      <c r="DK36" s="126"/>
      <c r="DL36" s="126"/>
      <c r="DM36" s="126"/>
      <c r="DN36" s="126"/>
      <c r="DO36" s="126"/>
      <c r="DP36" s="126"/>
      <c r="DQ36" s="126"/>
      <c r="DR36" s="126"/>
      <c r="DS36" s="126"/>
      <c r="DT36" s="126"/>
      <c r="DU36" s="126"/>
      <c r="DV36" s="126"/>
      <c r="DW36" s="126"/>
      <c r="DX36" s="126"/>
      <c r="DY36" s="126"/>
      <c r="DZ36" s="126"/>
      <c r="EA36" s="126"/>
      <c r="EB36" s="126"/>
      <c r="EC36" s="126"/>
      <c r="ED36" s="126"/>
      <c r="EE36" s="126"/>
      <c r="EF36" s="126"/>
      <c r="EG36" s="126"/>
      <c r="EH36" s="126"/>
      <c r="EI36" s="126"/>
      <c r="EJ36" s="126"/>
      <c r="EK36" s="126"/>
      <c r="EL36" s="126"/>
      <c r="EM36" s="126"/>
      <c r="EN36" s="126"/>
      <c r="EO36" s="126"/>
      <c r="EP36" s="126"/>
      <c r="EQ36" s="126"/>
      <c r="ER36" s="126"/>
      <c r="ES36" s="126"/>
      <c r="ET36" s="126"/>
      <c r="EU36" s="126"/>
      <c r="EV36" s="126"/>
      <c r="EW36" s="126"/>
      <c r="EX36" s="126"/>
      <c r="EY36" s="126"/>
      <c r="EZ36" s="126"/>
      <c r="FA36" s="126"/>
      <c r="FB36" s="126"/>
      <c r="FC36" s="126"/>
      <c r="FD36" s="126"/>
      <c r="FE36" s="126"/>
      <c r="FF36" s="126"/>
      <c r="FG36" s="126"/>
      <c r="FH36" s="126"/>
      <c r="FI36" s="126"/>
      <c r="FJ36" s="126"/>
      <c r="FK36" s="126"/>
      <c r="FL36" s="126"/>
      <c r="FM36" s="126"/>
      <c r="FN36" s="126"/>
      <c r="FO36" s="126"/>
      <c r="FP36" s="126"/>
      <c r="FQ36" s="126"/>
      <c r="FR36" s="126"/>
      <c r="FS36" s="126"/>
      <c r="FT36" s="126"/>
      <c r="FU36" s="126"/>
      <c r="FV36" s="126"/>
      <c r="FW36" s="126"/>
      <c r="FX36" s="126"/>
      <c r="FY36" s="126"/>
      <c r="FZ36" s="126"/>
      <c r="GA36" s="126"/>
      <c r="GB36" s="126"/>
      <c r="GC36" s="126"/>
      <c r="GD36" s="126"/>
      <c r="GE36" s="126"/>
      <c r="GF36" s="126"/>
      <c r="GG36" s="126"/>
      <c r="GH36" s="126"/>
      <c r="GI36" s="126"/>
      <c r="GJ36" s="126"/>
      <c r="GK36" s="126"/>
      <c r="GL36" s="126"/>
      <c r="GM36" s="126"/>
      <c r="GN36" s="126"/>
      <c r="GO36" s="126"/>
      <c r="GP36" s="126"/>
      <c r="GQ36" s="126"/>
      <c r="GR36" s="126"/>
      <c r="GS36" s="126"/>
      <c r="GT36" s="126"/>
      <c r="GU36" s="126"/>
      <c r="GV36" s="126"/>
      <c r="GW36" s="126"/>
      <c r="GX36" s="126"/>
      <c r="GY36" s="126"/>
      <c r="GZ36" s="126"/>
    </row>
    <row r="37" spans="1:208" s="125" customFormat="1" ht="46.5" hidden="1" customHeight="1" x14ac:dyDescent="0.25">
      <c r="A37" s="133" t="s">
        <v>196</v>
      </c>
      <c r="B37" s="132" t="s">
        <v>133</v>
      </c>
      <c r="C37" s="14">
        <v>42658</v>
      </c>
      <c r="D37" s="130">
        <v>18700</v>
      </c>
      <c r="E37" s="14">
        <f t="shared" si="4"/>
        <v>-23958</v>
      </c>
      <c r="F37" s="14">
        <f>D37/C37*100</f>
        <v>43.837029396596186</v>
      </c>
      <c r="G37" s="13">
        <v>40</v>
      </c>
      <c r="H37" s="14">
        <v>18132</v>
      </c>
      <c r="I37" s="130">
        <v>17619</v>
      </c>
      <c r="J37" s="14">
        <f t="shared" si="19"/>
        <v>-513</v>
      </c>
      <c r="K37" s="14">
        <f t="shared" si="20"/>
        <v>97.170747849106547</v>
      </c>
      <c r="L37" s="13">
        <f t="shared" si="7"/>
        <v>0.13741379271348916</v>
      </c>
      <c r="M37" s="13">
        <f t="shared" si="18"/>
        <v>-5.7807486631016047</v>
      </c>
      <c r="N37" s="13">
        <v>40</v>
      </c>
      <c r="O37" s="14">
        <v>19510</v>
      </c>
      <c r="P37" s="14">
        <v>19510</v>
      </c>
      <c r="Q37" s="14">
        <f t="shared" si="21"/>
        <v>1891</v>
      </c>
      <c r="R37" s="14">
        <f>P37/I37*100</f>
        <v>110.7327317100857</v>
      </c>
      <c r="S37" s="130">
        <v>19830</v>
      </c>
      <c r="T37" s="131"/>
      <c r="U37" s="14">
        <f t="shared" si="22"/>
        <v>320</v>
      </c>
      <c r="V37" s="14">
        <f>S37/O37*100</f>
        <v>101.64018452075858</v>
      </c>
      <c r="W37" s="13">
        <f t="shared" si="10"/>
        <v>0.13985369878475387</v>
      </c>
      <c r="X37" s="13">
        <f>S37/I37*100-100</f>
        <v>12.548952835007654</v>
      </c>
      <c r="Y37" s="13">
        <v>40</v>
      </c>
      <c r="Z37" s="130">
        <v>17474.8</v>
      </c>
      <c r="AA37" s="134">
        <v>16681.3</v>
      </c>
      <c r="AB37" s="13">
        <f t="shared" si="0"/>
        <v>-793.5</v>
      </c>
      <c r="AC37" s="13"/>
      <c r="AD37" s="134">
        <v>15210.6</v>
      </c>
      <c r="AE37" s="13">
        <f t="shared" si="1"/>
        <v>-1470.6999999999989</v>
      </c>
      <c r="AF37" s="13">
        <f t="shared" si="17"/>
        <v>-677.19999999999891</v>
      </c>
      <c r="AG37" s="126"/>
      <c r="AH37" s="126"/>
      <c r="AI37" s="126"/>
      <c r="AJ37" s="126"/>
      <c r="AK37" s="126"/>
      <c r="AL37" s="126"/>
      <c r="AM37" s="126"/>
      <c r="AN37" s="126"/>
      <c r="AO37" s="126"/>
      <c r="AP37" s="126"/>
      <c r="AQ37" s="126"/>
      <c r="AR37" s="126"/>
      <c r="AS37" s="126"/>
      <c r="AT37" s="126"/>
      <c r="AU37" s="126"/>
      <c r="AV37" s="126"/>
      <c r="AW37" s="126"/>
      <c r="AX37" s="126"/>
      <c r="AY37" s="126"/>
      <c r="AZ37" s="126"/>
      <c r="BA37" s="126"/>
      <c r="BB37" s="126"/>
      <c r="BC37" s="126"/>
      <c r="BD37" s="126"/>
      <c r="BE37" s="126"/>
      <c r="BF37" s="126"/>
      <c r="BG37" s="126"/>
      <c r="BH37" s="126"/>
      <c r="BI37" s="126"/>
      <c r="BJ37" s="126"/>
      <c r="BK37" s="126"/>
      <c r="BL37" s="126"/>
      <c r="BM37" s="126"/>
      <c r="BN37" s="126"/>
      <c r="BO37" s="126"/>
      <c r="BP37" s="126"/>
      <c r="BQ37" s="126"/>
      <c r="BR37" s="126"/>
      <c r="BS37" s="126"/>
      <c r="BT37" s="126"/>
      <c r="BU37" s="126"/>
      <c r="BV37" s="126"/>
      <c r="BW37" s="126"/>
      <c r="BX37" s="126"/>
      <c r="BY37" s="126"/>
      <c r="BZ37" s="126"/>
      <c r="CA37" s="126"/>
      <c r="CB37" s="126"/>
      <c r="CC37" s="126"/>
      <c r="CD37" s="126"/>
      <c r="CE37" s="126"/>
      <c r="CF37" s="126"/>
      <c r="CG37" s="126"/>
      <c r="CH37" s="126"/>
      <c r="CI37" s="126"/>
      <c r="CJ37" s="126"/>
      <c r="CK37" s="126"/>
      <c r="CL37" s="126"/>
      <c r="CM37" s="126"/>
      <c r="CN37" s="126"/>
      <c r="CO37" s="126"/>
      <c r="CP37" s="126"/>
      <c r="CQ37" s="126"/>
      <c r="CR37" s="126"/>
      <c r="CS37" s="126"/>
      <c r="CT37" s="126"/>
      <c r="CU37" s="126"/>
      <c r="CV37" s="126"/>
      <c r="CW37" s="126"/>
      <c r="CX37" s="126"/>
      <c r="CY37" s="126"/>
      <c r="CZ37" s="126"/>
      <c r="DA37" s="126"/>
      <c r="DB37" s="126"/>
      <c r="DC37" s="126"/>
      <c r="DD37" s="126"/>
      <c r="DE37" s="126"/>
      <c r="DF37" s="126"/>
      <c r="DG37" s="126"/>
      <c r="DH37" s="126"/>
      <c r="DI37" s="126"/>
      <c r="DJ37" s="126"/>
      <c r="DK37" s="126"/>
      <c r="DL37" s="126"/>
      <c r="DM37" s="126"/>
      <c r="DN37" s="126"/>
      <c r="DO37" s="126"/>
      <c r="DP37" s="126"/>
      <c r="DQ37" s="126"/>
      <c r="DR37" s="126"/>
      <c r="DS37" s="126"/>
      <c r="DT37" s="126"/>
      <c r="DU37" s="126"/>
      <c r="DV37" s="126"/>
      <c r="DW37" s="126"/>
      <c r="DX37" s="126"/>
      <c r="DY37" s="126"/>
      <c r="DZ37" s="126"/>
      <c r="EA37" s="126"/>
      <c r="EB37" s="126"/>
      <c r="EC37" s="126"/>
      <c r="ED37" s="126"/>
      <c r="EE37" s="126"/>
      <c r="EF37" s="126"/>
      <c r="EG37" s="126"/>
      <c r="EH37" s="126"/>
      <c r="EI37" s="126"/>
      <c r="EJ37" s="126"/>
      <c r="EK37" s="126"/>
      <c r="EL37" s="126"/>
      <c r="EM37" s="126"/>
      <c r="EN37" s="126"/>
      <c r="EO37" s="126"/>
      <c r="EP37" s="126"/>
      <c r="EQ37" s="126"/>
      <c r="ER37" s="126"/>
      <c r="ES37" s="126"/>
      <c r="ET37" s="126"/>
      <c r="EU37" s="126"/>
      <c r="EV37" s="126"/>
      <c r="EW37" s="126"/>
      <c r="EX37" s="126"/>
      <c r="EY37" s="126"/>
      <c r="EZ37" s="126"/>
      <c r="FA37" s="126"/>
      <c r="FB37" s="126"/>
      <c r="FC37" s="126"/>
      <c r="FD37" s="126"/>
      <c r="FE37" s="126"/>
      <c r="FF37" s="126"/>
      <c r="FG37" s="126"/>
      <c r="FH37" s="126"/>
      <c r="FI37" s="126"/>
      <c r="FJ37" s="126"/>
      <c r="FK37" s="126"/>
      <c r="FL37" s="126"/>
      <c r="FM37" s="126"/>
      <c r="FN37" s="126"/>
      <c r="FO37" s="126"/>
      <c r="FP37" s="126"/>
      <c r="FQ37" s="126"/>
      <c r="FR37" s="126"/>
      <c r="FS37" s="126"/>
      <c r="FT37" s="126"/>
      <c r="FU37" s="126"/>
      <c r="FV37" s="126"/>
      <c r="FW37" s="126"/>
      <c r="FX37" s="126"/>
      <c r="FY37" s="126"/>
      <c r="FZ37" s="126"/>
      <c r="GA37" s="126"/>
      <c r="GB37" s="126"/>
      <c r="GC37" s="126"/>
      <c r="GD37" s="126"/>
      <c r="GE37" s="126"/>
      <c r="GF37" s="126"/>
      <c r="GG37" s="126"/>
      <c r="GH37" s="126"/>
      <c r="GI37" s="126"/>
      <c r="GJ37" s="126"/>
      <c r="GK37" s="126"/>
      <c r="GL37" s="126"/>
      <c r="GM37" s="126"/>
      <c r="GN37" s="126"/>
      <c r="GO37" s="126"/>
      <c r="GP37" s="126"/>
      <c r="GQ37" s="126"/>
      <c r="GR37" s="126"/>
      <c r="GS37" s="126"/>
      <c r="GT37" s="126"/>
      <c r="GU37" s="126"/>
      <c r="GV37" s="126"/>
      <c r="GW37" s="126"/>
      <c r="GX37" s="126"/>
      <c r="GY37" s="126"/>
      <c r="GZ37" s="126"/>
    </row>
    <row r="38" spans="1:208" s="125" customFormat="1" ht="63.75" hidden="1" customHeight="1" x14ac:dyDescent="0.25">
      <c r="A38" s="133" t="s">
        <v>195</v>
      </c>
      <c r="B38" s="132" t="s">
        <v>134</v>
      </c>
      <c r="C38" s="14"/>
      <c r="D38" s="130">
        <v>1382</v>
      </c>
      <c r="E38" s="14">
        <f t="shared" si="4"/>
        <v>1382</v>
      </c>
      <c r="F38" s="14"/>
      <c r="G38" s="13"/>
      <c r="H38" s="14">
        <v>176</v>
      </c>
      <c r="I38" s="130">
        <v>237</v>
      </c>
      <c r="J38" s="14">
        <f t="shared" si="19"/>
        <v>61</v>
      </c>
      <c r="K38" s="14">
        <f t="shared" si="20"/>
        <v>134.65909090909091</v>
      </c>
      <c r="L38" s="13">
        <f t="shared" si="7"/>
        <v>1.8484062020033447E-3</v>
      </c>
      <c r="M38" s="13"/>
      <c r="N38" s="13"/>
      <c r="O38" s="14">
        <v>0</v>
      </c>
      <c r="P38" s="14">
        <v>15</v>
      </c>
      <c r="Q38" s="14">
        <f t="shared" si="21"/>
        <v>-222</v>
      </c>
      <c r="R38" s="14"/>
      <c r="S38" s="130">
        <v>15</v>
      </c>
      <c r="T38" s="131"/>
      <c r="U38" s="14">
        <f t="shared" si="22"/>
        <v>15</v>
      </c>
      <c r="V38" s="14"/>
      <c r="W38" s="13">
        <f t="shared" si="10"/>
        <v>1.057894847085884E-4</v>
      </c>
      <c r="X38" s="13"/>
      <c r="Y38" s="13"/>
      <c r="Z38" s="130">
        <v>0</v>
      </c>
      <c r="AA38" s="134">
        <v>74949.3</v>
      </c>
      <c r="AB38" s="13">
        <f t="shared" si="0"/>
        <v>74949.3</v>
      </c>
      <c r="AC38" s="13"/>
      <c r="AD38" s="134">
        <v>109477.1</v>
      </c>
      <c r="AE38" s="13">
        <f t="shared" si="1"/>
        <v>34527.800000000003</v>
      </c>
      <c r="AF38" s="13">
        <f t="shared" si="17"/>
        <v>-40421.5</v>
      </c>
      <c r="AG38" s="126"/>
      <c r="AH38" s="126"/>
      <c r="AI38" s="126"/>
      <c r="AJ38" s="126"/>
      <c r="AK38" s="126"/>
      <c r="AL38" s="126"/>
      <c r="AM38" s="126"/>
      <c r="AN38" s="126"/>
      <c r="AO38" s="126"/>
      <c r="AP38" s="126"/>
      <c r="AQ38" s="126"/>
      <c r="AR38" s="126"/>
      <c r="AS38" s="126"/>
      <c r="AT38" s="126"/>
      <c r="AU38" s="126"/>
      <c r="AV38" s="126"/>
      <c r="AW38" s="126"/>
      <c r="AX38" s="126"/>
      <c r="AY38" s="126"/>
      <c r="AZ38" s="126"/>
      <c r="BA38" s="126"/>
      <c r="BB38" s="126"/>
      <c r="BC38" s="126"/>
      <c r="BD38" s="126"/>
      <c r="BE38" s="126"/>
      <c r="BF38" s="126"/>
      <c r="BG38" s="126"/>
      <c r="BH38" s="126"/>
      <c r="BI38" s="126"/>
      <c r="BJ38" s="126"/>
      <c r="BK38" s="126"/>
      <c r="BL38" s="126"/>
      <c r="BM38" s="126"/>
      <c r="BN38" s="126"/>
      <c r="BO38" s="126"/>
      <c r="BP38" s="126"/>
      <c r="BQ38" s="126"/>
      <c r="BR38" s="126"/>
      <c r="BS38" s="126"/>
      <c r="BT38" s="126"/>
      <c r="BU38" s="126"/>
      <c r="BV38" s="126"/>
      <c r="BW38" s="126"/>
      <c r="BX38" s="126"/>
      <c r="BY38" s="126"/>
      <c r="BZ38" s="126"/>
      <c r="CA38" s="126"/>
      <c r="CB38" s="126"/>
      <c r="CC38" s="126"/>
      <c r="CD38" s="126"/>
      <c r="CE38" s="126"/>
      <c r="CF38" s="126"/>
      <c r="CG38" s="126"/>
      <c r="CH38" s="126"/>
      <c r="CI38" s="126"/>
      <c r="CJ38" s="126"/>
      <c r="CK38" s="126"/>
      <c r="CL38" s="126"/>
      <c r="CM38" s="126"/>
      <c r="CN38" s="126"/>
      <c r="CO38" s="126"/>
      <c r="CP38" s="126"/>
      <c r="CQ38" s="126"/>
      <c r="CR38" s="126"/>
      <c r="CS38" s="126"/>
      <c r="CT38" s="126"/>
      <c r="CU38" s="126"/>
      <c r="CV38" s="126"/>
      <c r="CW38" s="126"/>
      <c r="CX38" s="126"/>
      <c r="CY38" s="126"/>
      <c r="CZ38" s="126"/>
      <c r="DA38" s="126"/>
      <c r="DB38" s="126"/>
      <c r="DC38" s="126"/>
      <c r="DD38" s="126"/>
      <c r="DE38" s="126"/>
      <c r="DF38" s="126"/>
      <c r="DG38" s="126"/>
      <c r="DH38" s="126"/>
      <c r="DI38" s="126"/>
      <c r="DJ38" s="126"/>
      <c r="DK38" s="126"/>
      <c r="DL38" s="126"/>
      <c r="DM38" s="126"/>
      <c r="DN38" s="126"/>
      <c r="DO38" s="126"/>
      <c r="DP38" s="126"/>
      <c r="DQ38" s="126"/>
      <c r="DR38" s="126"/>
      <c r="DS38" s="126"/>
      <c r="DT38" s="126"/>
      <c r="DU38" s="126"/>
      <c r="DV38" s="126"/>
      <c r="DW38" s="126"/>
      <c r="DX38" s="126"/>
      <c r="DY38" s="126"/>
      <c r="DZ38" s="126"/>
      <c r="EA38" s="126"/>
      <c r="EB38" s="126"/>
      <c r="EC38" s="126"/>
      <c r="ED38" s="126"/>
      <c r="EE38" s="126"/>
      <c r="EF38" s="126"/>
      <c r="EG38" s="126"/>
      <c r="EH38" s="126"/>
      <c r="EI38" s="126"/>
      <c r="EJ38" s="126"/>
      <c r="EK38" s="126"/>
      <c r="EL38" s="126"/>
      <c r="EM38" s="126"/>
      <c r="EN38" s="126"/>
      <c r="EO38" s="126"/>
      <c r="EP38" s="126"/>
      <c r="EQ38" s="126"/>
      <c r="ER38" s="126"/>
      <c r="ES38" s="126"/>
      <c r="ET38" s="126"/>
      <c r="EU38" s="126"/>
      <c r="EV38" s="126"/>
      <c r="EW38" s="126"/>
      <c r="EX38" s="126"/>
      <c r="EY38" s="126"/>
      <c r="EZ38" s="126"/>
      <c r="FA38" s="126"/>
      <c r="FB38" s="126"/>
      <c r="FC38" s="126"/>
      <c r="FD38" s="126"/>
      <c r="FE38" s="126"/>
      <c r="FF38" s="126"/>
      <c r="FG38" s="126"/>
      <c r="FH38" s="126"/>
      <c r="FI38" s="126"/>
      <c r="FJ38" s="126"/>
      <c r="FK38" s="126"/>
      <c r="FL38" s="126"/>
      <c r="FM38" s="126"/>
      <c r="FN38" s="126"/>
      <c r="FO38" s="126"/>
      <c r="FP38" s="126"/>
      <c r="FQ38" s="126"/>
      <c r="FR38" s="126"/>
      <c r="FS38" s="126"/>
      <c r="FT38" s="126"/>
      <c r="FU38" s="126"/>
      <c r="FV38" s="126"/>
      <c r="FW38" s="126"/>
      <c r="FX38" s="126"/>
      <c r="FY38" s="126"/>
      <c r="FZ38" s="126"/>
      <c r="GA38" s="126"/>
      <c r="GB38" s="126"/>
      <c r="GC38" s="126"/>
      <c r="GD38" s="126"/>
      <c r="GE38" s="126"/>
      <c r="GF38" s="126"/>
      <c r="GG38" s="126"/>
      <c r="GH38" s="126"/>
      <c r="GI38" s="126"/>
      <c r="GJ38" s="126"/>
      <c r="GK38" s="126"/>
      <c r="GL38" s="126"/>
      <c r="GM38" s="126"/>
      <c r="GN38" s="126"/>
      <c r="GO38" s="126"/>
      <c r="GP38" s="126"/>
      <c r="GQ38" s="126"/>
      <c r="GR38" s="126"/>
      <c r="GS38" s="126"/>
      <c r="GT38" s="126"/>
      <c r="GU38" s="126"/>
      <c r="GV38" s="126"/>
      <c r="GW38" s="126"/>
      <c r="GX38" s="126"/>
      <c r="GY38" s="126"/>
      <c r="GZ38" s="126"/>
    </row>
    <row r="39" spans="1:208" s="125" customFormat="1" ht="61.5" hidden="1" customHeight="1" x14ac:dyDescent="0.25">
      <c r="A39" s="133" t="s">
        <v>194</v>
      </c>
      <c r="B39" s="132" t="s">
        <v>135</v>
      </c>
      <c r="C39" s="14">
        <f>C40+C41</f>
        <v>148447</v>
      </c>
      <c r="D39" s="130">
        <f>D40+D41</f>
        <v>229859</v>
      </c>
      <c r="E39" s="14">
        <f t="shared" si="4"/>
        <v>81412</v>
      </c>
      <c r="F39" s="14">
        <f>D39/C39*100</f>
        <v>154.84246902935055</v>
      </c>
      <c r="G39" s="13"/>
      <c r="H39" s="14">
        <f>H40+H41</f>
        <v>149309</v>
      </c>
      <c r="I39" s="130">
        <f>I40+I41</f>
        <v>164171</v>
      </c>
      <c r="J39" s="14">
        <f t="shared" si="19"/>
        <v>14862</v>
      </c>
      <c r="K39" s="14">
        <f t="shared" si="20"/>
        <v>109.95385408783127</v>
      </c>
      <c r="L39" s="13">
        <f t="shared" si="7"/>
        <v>1.2803995552282326</v>
      </c>
      <c r="M39" s="13">
        <f>I39/D39*100-100</f>
        <v>-28.57751926180832</v>
      </c>
      <c r="N39" s="13"/>
      <c r="O39" s="14">
        <f>O40+O41</f>
        <v>89988</v>
      </c>
      <c r="P39" s="14">
        <f>P40+P41</f>
        <v>139804</v>
      </c>
      <c r="Q39" s="14">
        <f t="shared" si="21"/>
        <v>-24367</v>
      </c>
      <c r="R39" s="14">
        <f>P39/I39*100</f>
        <v>85.15754914083486</v>
      </c>
      <c r="S39" s="130">
        <f>S40+S41</f>
        <v>142790</v>
      </c>
      <c r="T39" s="131"/>
      <c r="U39" s="14">
        <f t="shared" si="22"/>
        <v>52802</v>
      </c>
      <c r="V39" s="14">
        <f>S39/O39*100</f>
        <v>158.67671245054896</v>
      </c>
      <c r="W39" s="13">
        <f t="shared" si="10"/>
        <v>1.0070453681026226</v>
      </c>
      <c r="X39" s="13">
        <f>S39/I39*100-100</f>
        <v>-13.023615620298344</v>
      </c>
      <c r="Y39" s="13"/>
      <c r="Z39" s="130">
        <f>Z40+Z41+Z42+Z43</f>
        <v>365953.7</v>
      </c>
      <c r="AA39" s="134">
        <f>AA40+AA41+AA42+AA43</f>
        <v>564330.69999999995</v>
      </c>
      <c r="AB39" s="13">
        <f t="shared" si="0"/>
        <v>198376.99999999994</v>
      </c>
      <c r="AC39" s="13"/>
      <c r="AD39" s="134">
        <f>AD40+AD41+AD42+AD43</f>
        <v>357942.7</v>
      </c>
      <c r="AE39" s="13">
        <f t="shared" ref="AE39:AE70" si="23">AD39-AA39</f>
        <v>-206387.99999999994</v>
      </c>
      <c r="AF39" s="13">
        <f t="shared" si="17"/>
        <v>-404764.99999999988</v>
      </c>
      <c r="AG39" s="126"/>
      <c r="AH39" s="126"/>
      <c r="AI39" s="126"/>
      <c r="AJ39" s="126"/>
      <c r="AK39" s="126"/>
      <c r="AL39" s="126"/>
      <c r="AM39" s="126"/>
      <c r="AN39" s="126"/>
      <c r="AO39" s="126"/>
      <c r="AP39" s="126"/>
      <c r="AQ39" s="126"/>
      <c r="AR39" s="126"/>
      <c r="AS39" s="126"/>
      <c r="AT39" s="126"/>
      <c r="AU39" s="126"/>
      <c r="AV39" s="126"/>
      <c r="AW39" s="126"/>
      <c r="AX39" s="126"/>
      <c r="AY39" s="126"/>
      <c r="AZ39" s="126"/>
      <c r="BA39" s="126"/>
      <c r="BB39" s="126"/>
      <c r="BC39" s="126"/>
      <c r="BD39" s="126"/>
      <c r="BE39" s="126"/>
      <c r="BF39" s="126"/>
      <c r="BG39" s="126"/>
      <c r="BH39" s="126"/>
      <c r="BI39" s="126"/>
      <c r="BJ39" s="126"/>
      <c r="BK39" s="126"/>
      <c r="BL39" s="126"/>
      <c r="BM39" s="126"/>
      <c r="BN39" s="126"/>
      <c r="BO39" s="126"/>
      <c r="BP39" s="126"/>
      <c r="BQ39" s="126"/>
      <c r="BR39" s="126"/>
      <c r="BS39" s="126"/>
      <c r="BT39" s="126"/>
      <c r="BU39" s="126"/>
      <c r="BV39" s="126"/>
      <c r="BW39" s="126"/>
      <c r="BX39" s="126"/>
      <c r="BY39" s="126"/>
      <c r="BZ39" s="126"/>
      <c r="CA39" s="126"/>
      <c r="CB39" s="126"/>
      <c r="CC39" s="126"/>
      <c r="CD39" s="126"/>
      <c r="CE39" s="126"/>
      <c r="CF39" s="126"/>
      <c r="CG39" s="126"/>
      <c r="CH39" s="126"/>
      <c r="CI39" s="126"/>
      <c r="CJ39" s="126"/>
      <c r="CK39" s="126"/>
      <c r="CL39" s="126"/>
      <c r="CM39" s="126"/>
      <c r="CN39" s="126"/>
      <c r="CO39" s="126"/>
      <c r="CP39" s="126"/>
      <c r="CQ39" s="126"/>
      <c r="CR39" s="126"/>
      <c r="CS39" s="126"/>
      <c r="CT39" s="126"/>
      <c r="CU39" s="126"/>
      <c r="CV39" s="126"/>
      <c r="CW39" s="126"/>
      <c r="CX39" s="126"/>
      <c r="CY39" s="126"/>
      <c r="CZ39" s="126"/>
      <c r="DA39" s="126"/>
      <c r="DB39" s="126"/>
      <c r="DC39" s="126"/>
      <c r="DD39" s="126"/>
      <c r="DE39" s="126"/>
      <c r="DF39" s="126"/>
      <c r="DG39" s="126"/>
      <c r="DH39" s="126"/>
      <c r="DI39" s="126"/>
      <c r="DJ39" s="126"/>
      <c r="DK39" s="126"/>
      <c r="DL39" s="126"/>
      <c r="DM39" s="126"/>
      <c r="DN39" s="126"/>
      <c r="DO39" s="126"/>
      <c r="DP39" s="126"/>
      <c r="DQ39" s="126"/>
      <c r="DR39" s="126"/>
      <c r="DS39" s="126"/>
      <c r="DT39" s="126"/>
      <c r="DU39" s="126"/>
      <c r="DV39" s="126"/>
      <c r="DW39" s="126"/>
      <c r="DX39" s="126"/>
      <c r="DY39" s="126"/>
      <c r="DZ39" s="126"/>
      <c r="EA39" s="126"/>
      <c r="EB39" s="126"/>
      <c r="EC39" s="126"/>
      <c r="ED39" s="126"/>
      <c r="EE39" s="126"/>
      <c r="EF39" s="126"/>
      <c r="EG39" s="126"/>
      <c r="EH39" s="126"/>
      <c r="EI39" s="126"/>
      <c r="EJ39" s="126"/>
      <c r="EK39" s="126"/>
      <c r="EL39" s="126"/>
      <c r="EM39" s="126"/>
      <c r="EN39" s="126"/>
      <c r="EO39" s="126"/>
      <c r="EP39" s="126"/>
      <c r="EQ39" s="126"/>
      <c r="ER39" s="126"/>
      <c r="ES39" s="126"/>
      <c r="ET39" s="126"/>
      <c r="EU39" s="126"/>
      <c r="EV39" s="126"/>
      <c r="EW39" s="126"/>
      <c r="EX39" s="126"/>
      <c r="EY39" s="126"/>
      <c r="EZ39" s="126"/>
      <c r="FA39" s="126"/>
      <c r="FB39" s="126"/>
      <c r="FC39" s="126"/>
      <c r="FD39" s="126"/>
      <c r="FE39" s="126"/>
      <c r="FF39" s="126"/>
      <c r="FG39" s="126"/>
      <c r="FH39" s="126"/>
      <c r="FI39" s="126"/>
      <c r="FJ39" s="126"/>
      <c r="FK39" s="126"/>
      <c r="FL39" s="126"/>
      <c r="FM39" s="126"/>
      <c r="FN39" s="126"/>
      <c r="FO39" s="126"/>
      <c r="FP39" s="126"/>
      <c r="FQ39" s="126"/>
      <c r="FR39" s="126"/>
      <c r="FS39" s="126"/>
      <c r="FT39" s="126"/>
      <c r="FU39" s="126"/>
      <c r="FV39" s="126"/>
      <c r="FW39" s="126"/>
      <c r="FX39" s="126"/>
      <c r="FY39" s="126"/>
      <c r="FZ39" s="126"/>
      <c r="GA39" s="126"/>
      <c r="GB39" s="126"/>
      <c r="GC39" s="126"/>
      <c r="GD39" s="126"/>
      <c r="GE39" s="126"/>
      <c r="GF39" s="126"/>
      <c r="GG39" s="126"/>
      <c r="GH39" s="126"/>
      <c r="GI39" s="126"/>
      <c r="GJ39" s="126"/>
      <c r="GK39" s="126"/>
      <c r="GL39" s="126"/>
      <c r="GM39" s="126"/>
      <c r="GN39" s="126"/>
      <c r="GO39" s="126"/>
      <c r="GP39" s="126"/>
      <c r="GQ39" s="126"/>
      <c r="GR39" s="126"/>
      <c r="GS39" s="126"/>
      <c r="GT39" s="126"/>
      <c r="GU39" s="126"/>
      <c r="GV39" s="126"/>
      <c r="GW39" s="126"/>
      <c r="GX39" s="126"/>
      <c r="GY39" s="126"/>
      <c r="GZ39" s="126"/>
    </row>
    <row r="40" spans="1:208" s="125" customFormat="1" ht="56.25" hidden="1" x14ac:dyDescent="0.25">
      <c r="A40" s="16" t="s">
        <v>193</v>
      </c>
      <c r="B40" s="162" t="s">
        <v>136</v>
      </c>
      <c r="C40" s="161">
        <v>6571</v>
      </c>
      <c r="D40" s="159">
        <v>68756</v>
      </c>
      <c r="E40" s="161">
        <f t="shared" si="4"/>
        <v>62185</v>
      </c>
      <c r="F40" s="161">
        <f>D40/C40*100</f>
        <v>1046.3551970780702</v>
      </c>
      <c r="G40" s="160"/>
      <c r="H40" s="161">
        <v>45000</v>
      </c>
      <c r="I40" s="159">
        <v>39819</v>
      </c>
      <c r="J40" s="161">
        <f t="shared" si="19"/>
        <v>-5181</v>
      </c>
      <c r="K40" s="161">
        <f t="shared" si="20"/>
        <v>88.486666666666665</v>
      </c>
      <c r="L40" s="160">
        <f t="shared" si="7"/>
        <v>0.31055563948342274</v>
      </c>
      <c r="M40" s="160">
        <f>I40/D40*100-100</f>
        <v>-42.086508813776256</v>
      </c>
      <c r="N40" s="160"/>
      <c r="O40" s="161">
        <v>29794</v>
      </c>
      <c r="P40" s="161">
        <v>28000</v>
      </c>
      <c r="Q40" s="161">
        <f t="shared" si="21"/>
        <v>-11819</v>
      </c>
      <c r="R40" s="161">
        <f>P40/I40*100</f>
        <v>70.318189808885194</v>
      </c>
      <c r="S40" s="159">
        <v>28268</v>
      </c>
      <c r="T40" s="131"/>
      <c r="U40" s="161">
        <f t="shared" si="22"/>
        <v>-1526</v>
      </c>
      <c r="V40" s="161">
        <f>S40/O40*100</f>
        <v>94.878163388601735</v>
      </c>
      <c r="W40" s="160">
        <f t="shared" si="10"/>
        <v>0.19936381024949182</v>
      </c>
      <c r="X40" s="160">
        <f>S40/I40*100-100</f>
        <v>-29.008764660086896</v>
      </c>
      <c r="Y40" s="160"/>
      <c r="Z40" s="159">
        <v>27973.599999999999</v>
      </c>
      <c r="AA40" s="158">
        <v>31011.8</v>
      </c>
      <c r="AB40" s="13">
        <f t="shared" si="0"/>
        <v>3038.2000000000007</v>
      </c>
      <c r="AC40" s="13"/>
      <c r="AD40" s="158">
        <v>38218.300000000003</v>
      </c>
      <c r="AE40" s="13">
        <f t="shared" si="23"/>
        <v>7206.5000000000036</v>
      </c>
      <c r="AF40" s="13">
        <f t="shared" si="17"/>
        <v>4168.3000000000029</v>
      </c>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6"/>
      <c r="BS40" s="126"/>
      <c r="BT40" s="126"/>
      <c r="BU40" s="126"/>
      <c r="BV40" s="126"/>
      <c r="BW40" s="126"/>
      <c r="BX40" s="126"/>
      <c r="BY40" s="126"/>
      <c r="BZ40" s="126"/>
      <c r="CA40" s="126"/>
      <c r="CB40" s="126"/>
      <c r="CC40" s="126"/>
      <c r="CD40" s="126"/>
      <c r="CE40" s="126"/>
      <c r="CF40" s="126"/>
      <c r="CG40" s="126"/>
      <c r="CH40" s="126"/>
      <c r="CI40" s="126"/>
      <c r="CJ40" s="126"/>
      <c r="CK40" s="126"/>
      <c r="CL40" s="126"/>
      <c r="CM40" s="126"/>
      <c r="CN40" s="126"/>
      <c r="CO40" s="126"/>
      <c r="CP40" s="126"/>
      <c r="CQ40" s="126"/>
      <c r="CR40" s="126"/>
      <c r="CS40" s="126"/>
      <c r="CT40" s="126"/>
      <c r="CU40" s="126"/>
      <c r="CV40" s="126"/>
      <c r="CW40" s="126"/>
      <c r="CX40" s="126"/>
      <c r="CY40" s="126"/>
      <c r="CZ40" s="126"/>
      <c r="DA40" s="126"/>
      <c r="DB40" s="126"/>
      <c r="DC40" s="126"/>
      <c r="DD40" s="126"/>
      <c r="DE40" s="126"/>
      <c r="DF40" s="126"/>
      <c r="DG40" s="126"/>
      <c r="DH40" s="126"/>
      <c r="DI40" s="126"/>
      <c r="DJ40" s="126"/>
      <c r="DK40" s="126"/>
      <c r="DL40" s="126"/>
      <c r="DM40" s="126"/>
      <c r="DN40" s="126"/>
      <c r="DO40" s="126"/>
      <c r="DP40" s="126"/>
      <c r="DQ40" s="126"/>
      <c r="DR40" s="126"/>
      <c r="DS40" s="126"/>
      <c r="DT40" s="126"/>
      <c r="DU40" s="126"/>
      <c r="DV40" s="126"/>
      <c r="DW40" s="126"/>
      <c r="DX40" s="126"/>
      <c r="DY40" s="126"/>
      <c r="DZ40" s="126"/>
      <c r="EA40" s="126"/>
      <c r="EB40" s="126"/>
      <c r="EC40" s="126"/>
      <c r="ED40" s="126"/>
      <c r="EE40" s="126"/>
      <c r="EF40" s="126"/>
      <c r="EG40" s="126"/>
      <c r="EH40" s="126"/>
      <c r="EI40" s="126"/>
      <c r="EJ40" s="126"/>
      <c r="EK40" s="126"/>
      <c r="EL40" s="126"/>
      <c r="EM40" s="126"/>
      <c r="EN40" s="126"/>
      <c r="EO40" s="126"/>
      <c r="EP40" s="126"/>
      <c r="EQ40" s="126"/>
      <c r="ER40" s="126"/>
      <c r="ES40" s="126"/>
      <c r="ET40" s="126"/>
      <c r="EU40" s="126"/>
      <c r="EV40" s="126"/>
      <c r="EW40" s="126"/>
      <c r="EX40" s="126"/>
      <c r="EY40" s="126"/>
      <c r="EZ40" s="126"/>
      <c r="FA40" s="126"/>
      <c r="FB40" s="126"/>
      <c r="FC40" s="126"/>
      <c r="FD40" s="126"/>
      <c r="FE40" s="126"/>
      <c r="FF40" s="126"/>
      <c r="FG40" s="126"/>
      <c r="FH40" s="126"/>
      <c r="FI40" s="126"/>
      <c r="FJ40" s="126"/>
      <c r="FK40" s="126"/>
      <c r="FL40" s="126"/>
      <c r="FM40" s="126"/>
      <c r="FN40" s="126"/>
      <c r="FO40" s="126"/>
      <c r="FP40" s="126"/>
      <c r="FQ40" s="126"/>
      <c r="FR40" s="126"/>
      <c r="FS40" s="126"/>
      <c r="FT40" s="126"/>
      <c r="FU40" s="126"/>
      <c r="FV40" s="126"/>
      <c r="FW40" s="126"/>
      <c r="FX40" s="126"/>
      <c r="FY40" s="126"/>
      <c r="FZ40" s="126"/>
      <c r="GA40" s="126"/>
      <c r="GB40" s="126"/>
      <c r="GC40" s="126"/>
      <c r="GD40" s="126"/>
      <c r="GE40" s="126"/>
      <c r="GF40" s="126"/>
      <c r="GG40" s="126"/>
      <c r="GH40" s="126"/>
      <c r="GI40" s="126"/>
      <c r="GJ40" s="126"/>
      <c r="GK40" s="126"/>
      <c r="GL40" s="126"/>
      <c r="GM40" s="126"/>
      <c r="GN40" s="126"/>
      <c r="GO40" s="126"/>
      <c r="GP40" s="126"/>
      <c r="GQ40" s="126"/>
      <c r="GR40" s="126"/>
      <c r="GS40" s="126"/>
      <c r="GT40" s="126"/>
      <c r="GU40" s="126"/>
      <c r="GV40" s="126"/>
      <c r="GW40" s="126"/>
      <c r="GX40" s="126"/>
      <c r="GY40" s="126"/>
      <c r="GZ40" s="126"/>
    </row>
    <row r="41" spans="1:208" s="125" customFormat="1" ht="56.25" hidden="1" x14ac:dyDescent="0.25">
      <c r="A41" s="16" t="s">
        <v>192</v>
      </c>
      <c r="B41" s="162" t="s">
        <v>137</v>
      </c>
      <c r="C41" s="161">
        <v>141876</v>
      </c>
      <c r="D41" s="159">
        <v>161103</v>
      </c>
      <c r="E41" s="161">
        <f t="shared" si="4"/>
        <v>19227</v>
      </c>
      <c r="F41" s="161">
        <f>D41/C41*100</f>
        <v>113.55197496405312</v>
      </c>
      <c r="G41" s="160"/>
      <c r="H41" s="161">
        <v>104309</v>
      </c>
      <c r="I41" s="159">
        <v>124352</v>
      </c>
      <c r="J41" s="161">
        <f t="shared" si="19"/>
        <v>20043</v>
      </c>
      <c r="K41" s="161">
        <f t="shared" si="20"/>
        <v>119.21502459039968</v>
      </c>
      <c r="L41" s="160">
        <f t="shared" si="7"/>
        <v>0.96984391574480977</v>
      </c>
      <c r="M41" s="160">
        <f>I41/D41*100-100</f>
        <v>-22.81211398918704</v>
      </c>
      <c r="N41" s="160"/>
      <c r="O41" s="161">
        <v>60194</v>
      </c>
      <c r="P41" s="161">
        <v>111804</v>
      </c>
      <c r="Q41" s="161">
        <f t="shared" si="21"/>
        <v>-12548</v>
      </c>
      <c r="R41" s="161">
        <f>P41/I41*100</f>
        <v>89.909289758106027</v>
      </c>
      <c r="S41" s="159">
        <v>114522</v>
      </c>
      <c r="T41" s="131"/>
      <c r="U41" s="161">
        <f t="shared" si="22"/>
        <v>54328</v>
      </c>
      <c r="V41" s="161">
        <f>S41/O41*100</f>
        <v>190.25484267534972</v>
      </c>
      <c r="W41" s="160">
        <f t="shared" si="10"/>
        <v>0.80768155785313067</v>
      </c>
      <c r="X41" s="160">
        <f>S41/I41*100-100</f>
        <v>-7.9049794132784399</v>
      </c>
      <c r="Y41" s="160"/>
      <c r="Z41" s="159">
        <v>185269.3</v>
      </c>
      <c r="AA41" s="158">
        <v>309026.59999999998</v>
      </c>
      <c r="AB41" s="13">
        <f t="shared" si="0"/>
        <v>123757.29999999999</v>
      </c>
      <c r="AC41" s="13"/>
      <c r="AD41" s="158">
        <v>90033.7</v>
      </c>
      <c r="AE41" s="13">
        <f t="shared" si="23"/>
        <v>-218992.89999999997</v>
      </c>
      <c r="AF41" s="13">
        <f t="shared" si="17"/>
        <v>-342750.19999999995</v>
      </c>
      <c r="AG41" s="126"/>
      <c r="AH41" s="126"/>
      <c r="AI41" s="126"/>
      <c r="AJ41" s="126"/>
      <c r="AK41" s="126"/>
      <c r="AL41" s="126"/>
      <c r="AM41" s="126"/>
      <c r="AN41" s="126"/>
      <c r="AO41" s="126"/>
      <c r="AP41" s="126"/>
      <c r="AQ41" s="126"/>
      <c r="AR41" s="126"/>
      <c r="AS41" s="126"/>
      <c r="AT41" s="126"/>
      <c r="AU41" s="126"/>
      <c r="AV41" s="126"/>
      <c r="AW41" s="126"/>
      <c r="AX41" s="126"/>
      <c r="AY41" s="126"/>
      <c r="AZ41" s="126"/>
      <c r="BA41" s="126"/>
      <c r="BB41" s="126"/>
      <c r="BC41" s="126"/>
      <c r="BD41" s="126"/>
      <c r="BE41" s="126"/>
      <c r="BF41" s="126"/>
      <c r="BG41" s="126"/>
      <c r="BH41" s="126"/>
      <c r="BI41" s="126"/>
      <c r="BJ41" s="126"/>
      <c r="BK41" s="126"/>
      <c r="BL41" s="126"/>
      <c r="BM41" s="126"/>
      <c r="BN41" s="126"/>
      <c r="BO41" s="126"/>
      <c r="BP41" s="126"/>
      <c r="BQ41" s="126"/>
      <c r="BR41" s="126"/>
      <c r="BS41" s="126"/>
      <c r="BT41" s="126"/>
      <c r="BU41" s="126"/>
      <c r="BV41" s="126"/>
      <c r="BW41" s="126"/>
      <c r="BX41" s="126"/>
      <c r="BY41" s="126"/>
      <c r="BZ41" s="126"/>
      <c r="CA41" s="126"/>
      <c r="CB41" s="126"/>
      <c r="CC41" s="126"/>
      <c r="CD41" s="126"/>
      <c r="CE41" s="126"/>
      <c r="CF41" s="126"/>
      <c r="CG41" s="126"/>
      <c r="CH41" s="126"/>
      <c r="CI41" s="126"/>
      <c r="CJ41" s="126"/>
      <c r="CK41" s="126"/>
      <c r="CL41" s="126"/>
      <c r="CM41" s="126"/>
      <c r="CN41" s="126"/>
      <c r="CO41" s="126"/>
      <c r="CP41" s="126"/>
      <c r="CQ41" s="126"/>
      <c r="CR41" s="126"/>
      <c r="CS41" s="126"/>
      <c r="CT41" s="126"/>
      <c r="CU41" s="126"/>
      <c r="CV41" s="126"/>
      <c r="CW41" s="126"/>
      <c r="CX41" s="126"/>
      <c r="CY41" s="126"/>
      <c r="CZ41" s="126"/>
      <c r="DA41" s="126"/>
      <c r="DB41" s="126"/>
      <c r="DC41" s="126"/>
      <c r="DD41" s="126"/>
      <c r="DE41" s="126"/>
      <c r="DF41" s="126"/>
      <c r="DG41" s="126"/>
      <c r="DH41" s="126"/>
      <c r="DI41" s="126"/>
      <c r="DJ41" s="126"/>
      <c r="DK41" s="126"/>
      <c r="DL41" s="126"/>
      <c r="DM41" s="126"/>
      <c r="DN41" s="126"/>
      <c r="DO41" s="126"/>
      <c r="DP41" s="126"/>
      <c r="DQ41" s="126"/>
      <c r="DR41" s="126"/>
      <c r="DS41" s="126"/>
      <c r="DT41" s="126"/>
      <c r="DU41" s="126"/>
      <c r="DV41" s="126"/>
      <c r="DW41" s="126"/>
      <c r="DX41" s="126"/>
      <c r="DY41" s="126"/>
      <c r="DZ41" s="126"/>
      <c r="EA41" s="126"/>
      <c r="EB41" s="126"/>
      <c r="EC41" s="126"/>
      <c r="ED41" s="126"/>
      <c r="EE41" s="126"/>
      <c r="EF41" s="126"/>
      <c r="EG41" s="126"/>
      <c r="EH41" s="126"/>
      <c r="EI41" s="126"/>
      <c r="EJ41" s="126"/>
      <c r="EK41" s="126"/>
      <c r="EL41" s="126"/>
      <c r="EM41" s="126"/>
      <c r="EN41" s="126"/>
      <c r="EO41" s="126"/>
      <c r="EP41" s="126"/>
      <c r="EQ41" s="126"/>
      <c r="ER41" s="126"/>
      <c r="ES41" s="126"/>
      <c r="ET41" s="126"/>
      <c r="EU41" s="126"/>
      <c r="EV41" s="126"/>
      <c r="EW41" s="126"/>
      <c r="EX41" s="126"/>
      <c r="EY41" s="126"/>
      <c r="EZ41" s="126"/>
      <c r="FA41" s="126"/>
      <c r="FB41" s="126"/>
      <c r="FC41" s="126"/>
      <c r="FD41" s="126"/>
      <c r="FE41" s="126"/>
      <c r="FF41" s="126"/>
      <c r="FG41" s="126"/>
      <c r="FH41" s="126"/>
      <c r="FI41" s="126"/>
      <c r="FJ41" s="126"/>
      <c r="FK41" s="126"/>
      <c r="FL41" s="126"/>
      <c r="FM41" s="126"/>
      <c r="FN41" s="126"/>
      <c r="FO41" s="126"/>
      <c r="FP41" s="126"/>
      <c r="FQ41" s="126"/>
      <c r="FR41" s="126"/>
      <c r="FS41" s="126"/>
      <c r="FT41" s="126"/>
      <c r="FU41" s="126"/>
      <c r="FV41" s="126"/>
      <c r="FW41" s="126"/>
      <c r="FX41" s="126"/>
      <c r="FY41" s="126"/>
      <c r="FZ41" s="126"/>
      <c r="GA41" s="126"/>
      <c r="GB41" s="126"/>
      <c r="GC41" s="126"/>
      <c r="GD41" s="126"/>
      <c r="GE41" s="126"/>
      <c r="GF41" s="126"/>
      <c r="GG41" s="126"/>
      <c r="GH41" s="126"/>
      <c r="GI41" s="126"/>
      <c r="GJ41" s="126"/>
      <c r="GK41" s="126"/>
      <c r="GL41" s="126"/>
      <c r="GM41" s="126"/>
      <c r="GN41" s="126"/>
      <c r="GO41" s="126"/>
      <c r="GP41" s="126"/>
      <c r="GQ41" s="126"/>
      <c r="GR41" s="126"/>
      <c r="GS41" s="126"/>
      <c r="GT41" s="126"/>
      <c r="GU41" s="126"/>
      <c r="GV41" s="126"/>
      <c r="GW41" s="126"/>
      <c r="GX41" s="126"/>
      <c r="GY41" s="126"/>
      <c r="GZ41" s="126"/>
    </row>
    <row r="42" spans="1:208" s="125" customFormat="1" ht="56.25" hidden="1" x14ac:dyDescent="0.25">
      <c r="A42" s="16"/>
      <c r="B42" s="162" t="s">
        <v>138</v>
      </c>
      <c r="C42" s="161"/>
      <c r="D42" s="159"/>
      <c r="E42" s="161"/>
      <c r="F42" s="161"/>
      <c r="G42" s="160"/>
      <c r="H42" s="161"/>
      <c r="I42" s="159"/>
      <c r="J42" s="161"/>
      <c r="K42" s="161"/>
      <c r="L42" s="160">
        <f t="shared" si="7"/>
        <v>0</v>
      </c>
      <c r="M42" s="160"/>
      <c r="N42" s="160"/>
      <c r="O42" s="161"/>
      <c r="P42" s="161"/>
      <c r="Q42" s="161"/>
      <c r="R42" s="161"/>
      <c r="S42" s="159"/>
      <c r="T42" s="131"/>
      <c r="U42" s="161"/>
      <c r="V42" s="161"/>
      <c r="W42" s="160">
        <f t="shared" si="10"/>
        <v>0</v>
      </c>
      <c r="X42" s="160"/>
      <c r="Y42" s="160"/>
      <c r="Z42" s="159">
        <v>152711.1</v>
      </c>
      <c r="AA42" s="158">
        <v>224292.3</v>
      </c>
      <c r="AB42" s="13">
        <f t="shared" si="0"/>
        <v>71581.199999999983</v>
      </c>
      <c r="AC42" s="13"/>
      <c r="AD42" s="158">
        <v>229698.4</v>
      </c>
      <c r="AE42" s="13">
        <f t="shared" si="23"/>
        <v>5406.1000000000058</v>
      </c>
      <c r="AF42" s="13">
        <f t="shared" si="17"/>
        <v>-66175.099999999977</v>
      </c>
      <c r="AG42" s="126"/>
      <c r="AH42" s="126"/>
      <c r="AI42" s="126"/>
      <c r="AJ42" s="126"/>
      <c r="AK42" s="126"/>
      <c r="AL42" s="126"/>
      <c r="AM42" s="126"/>
      <c r="AN42" s="126"/>
      <c r="AO42" s="126"/>
      <c r="AP42" s="126"/>
      <c r="AQ42" s="126"/>
      <c r="AR42" s="126"/>
      <c r="AS42" s="126"/>
      <c r="AT42" s="126"/>
      <c r="AU42" s="126"/>
      <c r="AV42" s="126"/>
      <c r="AW42" s="126"/>
      <c r="AX42" s="126"/>
      <c r="AY42" s="126"/>
      <c r="AZ42" s="126"/>
      <c r="BA42" s="126"/>
      <c r="BB42" s="126"/>
      <c r="BC42" s="126"/>
      <c r="BD42" s="126"/>
      <c r="BE42" s="126"/>
      <c r="BF42" s="126"/>
      <c r="BG42" s="126"/>
      <c r="BH42" s="126"/>
      <c r="BI42" s="126"/>
      <c r="BJ42" s="126"/>
      <c r="BK42" s="126"/>
      <c r="BL42" s="126"/>
      <c r="BM42" s="126"/>
      <c r="BN42" s="126"/>
      <c r="BO42" s="126"/>
      <c r="BP42" s="126"/>
      <c r="BQ42" s="126"/>
      <c r="BR42" s="126"/>
      <c r="BS42" s="126"/>
      <c r="BT42" s="126"/>
      <c r="BU42" s="126"/>
      <c r="BV42" s="126"/>
      <c r="BW42" s="126"/>
      <c r="BX42" s="126"/>
      <c r="BY42" s="126"/>
      <c r="BZ42" s="126"/>
      <c r="CA42" s="126"/>
      <c r="CB42" s="126"/>
      <c r="CC42" s="126"/>
      <c r="CD42" s="126"/>
      <c r="CE42" s="126"/>
      <c r="CF42" s="126"/>
      <c r="CG42" s="126"/>
      <c r="CH42" s="126"/>
      <c r="CI42" s="126"/>
      <c r="CJ42" s="126"/>
      <c r="CK42" s="126"/>
      <c r="CL42" s="126"/>
      <c r="CM42" s="126"/>
      <c r="CN42" s="126"/>
      <c r="CO42" s="126"/>
      <c r="CP42" s="126"/>
      <c r="CQ42" s="126"/>
      <c r="CR42" s="126"/>
      <c r="CS42" s="126"/>
      <c r="CT42" s="126"/>
      <c r="CU42" s="126"/>
      <c r="CV42" s="126"/>
      <c r="CW42" s="126"/>
      <c r="CX42" s="126"/>
      <c r="CY42" s="126"/>
      <c r="CZ42" s="126"/>
      <c r="DA42" s="126"/>
      <c r="DB42" s="126"/>
      <c r="DC42" s="126"/>
      <c r="DD42" s="126"/>
      <c r="DE42" s="126"/>
      <c r="DF42" s="126"/>
      <c r="DG42" s="126"/>
      <c r="DH42" s="126"/>
      <c r="DI42" s="126"/>
      <c r="DJ42" s="126"/>
      <c r="DK42" s="126"/>
      <c r="DL42" s="126"/>
      <c r="DM42" s="126"/>
      <c r="DN42" s="126"/>
      <c r="DO42" s="126"/>
      <c r="DP42" s="126"/>
      <c r="DQ42" s="126"/>
      <c r="DR42" s="126"/>
      <c r="DS42" s="126"/>
      <c r="DT42" s="126"/>
      <c r="DU42" s="126"/>
      <c r="DV42" s="126"/>
      <c r="DW42" s="126"/>
      <c r="DX42" s="126"/>
      <c r="DY42" s="126"/>
      <c r="DZ42" s="126"/>
      <c r="EA42" s="126"/>
      <c r="EB42" s="126"/>
      <c r="EC42" s="126"/>
      <c r="ED42" s="126"/>
      <c r="EE42" s="126"/>
      <c r="EF42" s="126"/>
      <c r="EG42" s="126"/>
      <c r="EH42" s="126"/>
      <c r="EI42" s="126"/>
      <c r="EJ42" s="126"/>
      <c r="EK42" s="126"/>
      <c r="EL42" s="126"/>
      <c r="EM42" s="126"/>
      <c r="EN42" s="126"/>
      <c r="EO42" s="126"/>
      <c r="EP42" s="126"/>
      <c r="EQ42" s="126"/>
      <c r="ER42" s="126"/>
      <c r="ES42" s="126"/>
      <c r="ET42" s="126"/>
      <c r="EU42" s="126"/>
      <c r="EV42" s="126"/>
      <c r="EW42" s="126"/>
      <c r="EX42" s="126"/>
      <c r="EY42" s="126"/>
      <c r="EZ42" s="126"/>
      <c r="FA42" s="126"/>
      <c r="FB42" s="126"/>
      <c r="FC42" s="126"/>
      <c r="FD42" s="126"/>
      <c r="FE42" s="126"/>
      <c r="FF42" s="126"/>
      <c r="FG42" s="126"/>
      <c r="FH42" s="126"/>
      <c r="FI42" s="126"/>
      <c r="FJ42" s="126"/>
      <c r="FK42" s="126"/>
      <c r="FL42" s="126"/>
      <c r="FM42" s="126"/>
      <c r="FN42" s="126"/>
      <c r="FO42" s="126"/>
      <c r="FP42" s="126"/>
      <c r="FQ42" s="126"/>
      <c r="FR42" s="126"/>
      <c r="FS42" s="126"/>
      <c r="FT42" s="126"/>
      <c r="FU42" s="126"/>
      <c r="FV42" s="126"/>
      <c r="FW42" s="126"/>
      <c r="FX42" s="126"/>
      <c r="FY42" s="126"/>
      <c r="FZ42" s="126"/>
      <c r="GA42" s="126"/>
      <c r="GB42" s="126"/>
      <c r="GC42" s="126"/>
      <c r="GD42" s="126"/>
      <c r="GE42" s="126"/>
      <c r="GF42" s="126"/>
      <c r="GG42" s="126"/>
      <c r="GH42" s="126"/>
      <c r="GI42" s="126"/>
      <c r="GJ42" s="126"/>
      <c r="GK42" s="126"/>
      <c r="GL42" s="126"/>
      <c r="GM42" s="126"/>
      <c r="GN42" s="126"/>
      <c r="GO42" s="126"/>
      <c r="GP42" s="126"/>
      <c r="GQ42" s="126"/>
      <c r="GR42" s="126"/>
      <c r="GS42" s="126"/>
      <c r="GT42" s="126"/>
      <c r="GU42" s="126"/>
      <c r="GV42" s="126"/>
      <c r="GW42" s="126"/>
      <c r="GX42" s="126"/>
      <c r="GY42" s="126"/>
      <c r="GZ42" s="126"/>
    </row>
    <row r="43" spans="1:208" s="125" customFormat="1" ht="40.5" hidden="1" x14ac:dyDescent="0.25">
      <c r="A43" s="133"/>
      <c r="B43" s="132" t="s">
        <v>139</v>
      </c>
      <c r="C43" s="14"/>
      <c r="D43" s="130"/>
      <c r="E43" s="14"/>
      <c r="F43" s="14"/>
      <c r="G43" s="13"/>
      <c r="H43" s="14"/>
      <c r="I43" s="130"/>
      <c r="J43" s="14"/>
      <c r="K43" s="14"/>
      <c r="L43" s="13">
        <f t="shared" si="7"/>
        <v>0</v>
      </c>
      <c r="M43" s="13"/>
      <c r="N43" s="13"/>
      <c r="O43" s="14"/>
      <c r="P43" s="14"/>
      <c r="Q43" s="14"/>
      <c r="R43" s="14"/>
      <c r="S43" s="130"/>
      <c r="T43" s="131"/>
      <c r="U43" s="14"/>
      <c r="V43" s="14"/>
      <c r="W43" s="13">
        <f t="shared" si="10"/>
        <v>0</v>
      </c>
      <c r="X43" s="13"/>
      <c r="Y43" s="13"/>
      <c r="Z43" s="130">
        <v>-0.3</v>
      </c>
      <c r="AA43" s="134"/>
      <c r="AB43" s="13">
        <f t="shared" si="0"/>
        <v>0.3</v>
      </c>
      <c r="AC43" s="13"/>
      <c r="AD43" s="134">
        <v>-7.7</v>
      </c>
      <c r="AE43" s="13">
        <f t="shared" si="23"/>
        <v>-7.7</v>
      </c>
      <c r="AF43" s="13">
        <f t="shared" si="17"/>
        <v>-8</v>
      </c>
      <c r="AG43" s="126"/>
      <c r="AH43" s="126"/>
      <c r="AI43" s="126"/>
      <c r="AJ43" s="126"/>
      <c r="AK43" s="126"/>
      <c r="AL43" s="126"/>
      <c r="AM43" s="126"/>
      <c r="AN43" s="126"/>
      <c r="AO43" s="126"/>
      <c r="AP43" s="126"/>
      <c r="AQ43" s="126"/>
      <c r="AR43" s="126"/>
      <c r="AS43" s="126"/>
      <c r="AT43" s="126"/>
      <c r="AU43" s="126"/>
      <c r="AV43" s="126"/>
      <c r="AW43" s="126"/>
      <c r="AX43" s="126"/>
      <c r="AY43" s="126"/>
      <c r="AZ43" s="126"/>
      <c r="BA43" s="126"/>
      <c r="BB43" s="126"/>
      <c r="BC43" s="126"/>
      <c r="BD43" s="126"/>
      <c r="BE43" s="126"/>
      <c r="BF43" s="126"/>
      <c r="BG43" s="126"/>
      <c r="BH43" s="126"/>
      <c r="BI43" s="126"/>
      <c r="BJ43" s="126"/>
      <c r="BK43" s="126"/>
      <c r="BL43" s="126"/>
      <c r="BM43" s="126"/>
      <c r="BN43" s="126"/>
      <c r="BO43" s="126"/>
      <c r="BP43" s="126"/>
      <c r="BQ43" s="126"/>
      <c r="BR43" s="126"/>
      <c r="BS43" s="126"/>
      <c r="BT43" s="126"/>
      <c r="BU43" s="126"/>
      <c r="BV43" s="126"/>
      <c r="BW43" s="126"/>
      <c r="BX43" s="126"/>
      <c r="BY43" s="126"/>
      <c r="BZ43" s="126"/>
      <c r="CA43" s="126"/>
      <c r="CB43" s="126"/>
      <c r="CC43" s="126"/>
      <c r="CD43" s="126"/>
      <c r="CE43" s="126"/>
      <c r="CF43" s="126"/>
      <c r="CG43" s="126"/>
      <c r="CH43" s="126"/>
      <c r="CI43" s="126"/>
      <c r="CJ43" s="126"/>
      <c r="CK43" s="126"/>
      <c r="CL43" s="126"/>
      <c r="CM43" s="126"/>
      <c r="CN43" s="126"/>
      <c r="CO43" s="126"/>
      <c r="CP43" s="126"/>
      <c r="CQ43" s="126"/>
      <c r="CR43" s="126"/>
      <c r="CS43" s="126"/>
      <c r="CT43" s="126"/>
      <c r="CU43" s="126"/>
      <c r="CV43" s="126"/>
      <c r="CW43" s="126"/>
      <c r="CX43" s="126"/>
      <c r="CY43" s="126"/>
      <c r="CZ43" s="126"/>
      <c r="DA43" s="126"/>
      <c r="DB43" s="126"/>
      <c r="DC43" s="126"/>
      <c r="DD43" s="126"/>
      <c r="DE43" s="126"/>
      <c r="DF43" s="126"/>
      <c r="DG43" s="126"/>
      <c r="DH43" s="126"/>
      <c r="DI43" s="126"/>
      <c r="DJ43" s="126"/>
      <c r="DK43" s="126"/>
      <c r="DL43" s="126"/>
      <c r="DM43" s="126"/>
      <c r="DN43" s="126"/>
      <c r="DO43" s="126"/>
      <c r="DP43" s="126"/>
      <c r="DQ43" s="126"/>
      <c r="DR43" s="126"/>
      <c r="DS43" s="126"/>
      <c r="DT43" s="126"/>
      <c r="DU43" s="126"/>
      <c r="DV43" s="126"/>
      <c r="DW43" s="126"/>
      <c r="DX43" s="126"/>
      <c r="DY43" s="126"/>
      <c r="DZ43" s="126"/>
      <c r="EA43" s="126"/>
      <c r="EB43" s="126"/>
      <c r="EC43" s="126"/>
      <c r="ED43" s="126"/>
      <c r="EE43" s="126"/>
      <c r="EF43" s="126"/>
      <c r="EG43" s="126"/>
      <c r="EH43" s="126"/>
      <c r="EI43" s="126"/>
      <c r="EJ43" s="126"/>
      <c r="EK43" s="126"/>
      <c r="EL43" s="126"/>
      <c r="EM43" s="126"/>
      <c r="EN43" s="126"/>
      <c r="EO43" s="126"/>
      <c r="EP43" s="126"/>
      <c r="EQ43" s="126"/>
      <c r="ER43" s="126"/>
      <c r="ES43" s="126"/>
      <c r="ET43" s="126"/>
      <c r="EU43" s="126"/>
      <c r="EV43" s="126"/>
      <c r="EW43" s="126"/>
      <c r="EX43" s="126"/>
      <c r="EY43" s="126"/>
      <c r="EZ43" s="126"/>
      <c r="FA43" s="126"/>
      <c r="FB43" s="126"/>
      <c r="FC43" s="126"/>
      <c r="FD43" s="126"/>
      <c r="FE43" s="126"/>
      <c r="FF43" s="126"/>
      <c r="FG43" s="126"/>
      <c r="FH43" s="126"/>
      <c r="FI43" s="126"/>
      <c r="FJ43" s="126"/>
      <c r="FK43" s="126"/>
      <c r="FL43" s="126"/>
      <c r="FM43" s="126"/>
      <c r="FN43" s="126"/>
      <c r="FO43" s="126"/>
      <c r="FP43" s="126"/>
      <c r="FQ43" s="126"/>
      <c r="FR43" s="126"/>
      <c r="FS43" s="126"/>
      <c r="FT43" s="126"/>
      <c r="FU43" s="126"/>
      <c r="FV43" s="126"/>
      <c r="FW43" s="126"/>
      <c r="FX43" s="126"/>
      <c r="FY43" s="126"/>
      <c r="FZ43" s="126"/>
      <c r="GA43" s="126"/>
      <c r="GB43" s="126"/>
      <c r="GC43" s="126"/>
      <c r="GD43" s="126"/>
      <c r="GE43" s="126"/>
      <c r="GF43" s="126"/>
      <c r="GG43" s="126"/>
      <c r="GH43" s="126"/>
      <c r="GI43" s="126"/>
      <c r="GJ43" s="126"/>
      <c r="GK43" s="126"/>
      <c r="GL43" s="126"/>
      <c r="GM43" s="126"/>
      <c r="GN43" s="126"/>
      <c r="GO43" s="126"/>
      <c r="GP43" s="126"/>
      <c r="GQ43" s="126"/>
      <c r="GR43" s="126"/>
      <c r="GS43" s="126"/>
      <c r="GT43" s="126"/>
      <c r="GU43" s="126"/>
      <c r="GV43" s="126"/>
      <c r="GW43" s="126"/>
      <c r="GX43" s="126"/>
      <c r="GY43" s="126"/>
      <c r="GZ43" s="126"/>
    </row>
    <row r="44" spans="1:208" s="125" customFormat="1" ht="47.25" hidden="1" customHeight="1" x14ac:dyDescent="0.25">
      <c r="A44" s="133" t="s">
        <v>191</v>
      </c>
      <c r="B44" s="132" t="s">
        <v>140</v>
      </c>
      <c r="C44" s="14">
        <v>5518</v>
      </c>
      <c r="D44" s="130">
        <v>4555</v>
      </c>
      <c r="E44" s="14">
        <f t="shared" ref="E44:E62" si="24">D44-C44</f>
        <v>-963</v>
      </c>
      <c r="F44" s="14">
        <f>D44/C44*100</f>
        <v>82.548024646611097</v>
      </c>
      <c r="G44" s="13"/>
      <c r="H44" s="14">
        <v>239</v>
      </c>
      <c r="I44" s="130">
        <v>242</v>
      </c>
      <c r="J44" s="14">
        <f t="shared" ref="J44:J62" si="25">I44-H44</f>
        <v>3</v>
      </c>
      <c r="K44" s="14">
        <f>I44/H44*100</f>
        <v>101.25523012552303</v>
      </c>
      <c r="L44" s="13">
        <f t="shared" si="7"/>
        <v>1.8874021134380145E-3</v>
      </c>
      <c r="M44" s="13">
        <f t="shared" ref="M44:M49" si="26">I44/D44*100-100</f>
        <v>-94.687156970362238</v>
      </c>
      <c r="N44" s="13"/>
      <c r="O44" s="14">
        <v>32</v>
      </c>
      <c r="P44" s="14">
        <v>-4</v>
      </c>
      <c r="Q44" s="14">
        <f>P44-I44</f>
        <v>-246</v>
      </c>
      <c r="R44" s="14"/>
      <c r="S44" s="130">
        <v>-4</v>
      </c>
      <c r="T44" s="131"/>
      <c r="U44" s="14">
        <f t="shared" ref="U44:U62" si="27">S44-O44</f>
        <v>-36</v>
      </c>
      <c r="V44" s="14">
        <f>S44/O44*100</f>
        <v>-12.5</v>
      </c>
      <c r="W44" s="13">
        <f t="shared" si="10"/>
        <v>-2.8210529255623572E-5</v>
      </c>
      <c r="X44" s="13">
        <f t="shared" ref="X44:X57" si="28">S44/I44*100-100</f>
        <v>-101.65289256198348</v>
      </c>
      <c r="Y44" s="13"/>
      <c r="Z44" s="130"/>
      <c r="AA44" s="134"/>
      <c r="AB44" s="13">
        <f t="shared" si="0"/>
        <v>0</v>
      </c>
      <c r="AC44" s="13"/>
      <c r="AD44" s="134"/>
      <c r="AE44" s="13">
        <f t="shared" si="23"/>
        <v>0</v>
      </c>
      <c r="AF44" s="13">
        <f t="shared" si="17"/>
        <v>0</v>
      </c>
      <c r="AG44" s="126"/>
      <c r="AH44" s="126"/>
      <c r="AI44" s="126"/>
      <c r="AJ44" s="126"/>
      <c r="AK44" s="126"/>
      <c r="AL44" s="126"/>
      <c r="AM44" s="126"/>
      <c r="AN44" s="126"/>
      <c r="AO44" s="126"/>
      <c r="AP44" s="126"/>
      <c r="AQ44" s="126"/>
      <c r="AR44" s="126"/>
      <c r="AS44" s="126"/>
      <c r="AT44" s="126"/>
      <c r="AU44" s="126"/>
      <c r="AV44" s="126"/>
      <c r="AW44" s="126"/>
      <c r="AX44" s="126"/>
      <c r="AY44" s="126"/>
      <c r="AZ44" s="126"/>
      <c r="BA44" s="126"/>
      <c r="BB44" s="126"/>
      <c r="BC44" s="126"/>
      <c r="BD44" s="126"/>
      <c r="BE44" s="126"/>
      <c r="BF44" s="126"/>
      <c r="BG44" s="126"/>
      <c r="BH44" s="126"/>
      <c r="BI44" s="126"/>
      <c r="BJ44" s="126"/>
      <c r="BK44" s="126"/>
      <c r="BL44" s="126"/>
      <c r="BM44" s="126"/>
      <c r="BN44" s="126"/>
      <c r="BO44" s="126"/>
      <c r="BP44" s="126"/>
      <c r="BQ44" s="126"/>
      <c r="BR44" s="126"/>
      <c r="BS44" s="126"/>
      <c r="BT44" s="126"/>
      <c r="BU44" s="126"/>
      <c r="BV44" s="126"/>
      <c r="BW44" s="126"/>
      <c r="BX44" s="126"/>
      <c r="BY44" s="126"/>
      <c r="BZ44" s="126"/>
      <c r="CA44" s="126"/>
      <c r="CB44" s="126"/>
      <c r="CC44" s="126"/>
      <c r="CD44" s="126"/>
      <c r="CE44" s="126"/>
      <c r="CF44" s="126"/>
      <c r="CG44" s="126"/>
      <c r="CH44" s="126"/>
      <c r="CI44" s="126"/>
      <c r="CJ44" s="126"/>
      <c r="CK44" s="126"/>
      <c r="CL44" s="126"/>
      <c r="CM44" s="126"/>
      <c r="CN44" s="126"/>
      <c r="CO44" s="126"/>
      <c r="CP44" s="126"/>
      <c r="CQ44" s="126"/>
      <c r="CR44" s="126"/>
      <c r="CS44" s="126"/>
      <c r="CT44" s="126"/>
      <c r="CU44" s="126"/>
      <c r="CV44" s="126"/>
      <c r="CW44" s="126"/>
      <c r="CX44" s="126"/>
      <c r="CY44" s="126"/>
      <c r="CZ44" s="126"/>
      <c r="DA44" s="126"/>
      <c r="DB44" s="126"/>
      <c r="DC44" s="126"/>
      <c r="DD44" s="126"/>
      <c r="DE44" s="126"/>
      <c r="DF44" s="126"/>
      <c r="DG44" s="126"/>
      <c r="DH44" s="126"/>
      <c r="DI44" s="126"/>
      <c r="DJ44" s="126"/>
      <c r="DK44" s="126"/>
      <c r="DL44" s="126"/>
      <c r="DM44" s="126"/>
      <c r="DN44" s="126"/>
      <c r="DO44" s="126"/>
      <c r="DP44" s="126"/>
      <c r="DQ44" s="126"/>
      <c r="DR44" s="126"/>
      <c r="DS44" s="126"/>
      <c r="DT44" s="126"/>
      <c r="DU44" s="126"/>
      <c r="DV44" s="126"/>
      <c r="DW44" s="126"/>
      <c r="DX44" s="126"/>
      <c r="DY44" s="126"/>
      <c r="DZ44" s="126"/>
      <c r="EA44" s="126"/>
      <c r="EB44" s="126"/>
      <c r="EC44" s="126"/>
      <c r="ED44" s="126"/>
      <c r="EE44" s="126"/>
      <c r="EF44" s="126"/>
      <c r="EG44" s="126"/>
      <c r="EH44" s="126"/>
      <c r="EI44" s="126"/>
      <c r="EJ44" s="126"/>
      <c r="EK44" s="126"/>
      <c r="EL44" s="126"/>
      <c r="EM44" s="126"/>
      <c r="EN44" s="126"/>
      <c r="EO44" s="126"/>
      <c r="EP44" s="126"/>
      <c r="EQ44" s="126"/>
      <c r="ER44" s="126"/>
      <c r="ES44" s="126"/>
      <c r="ET44" s="126"/>
      <c r="EU44" s="126"/>
      <c r="EV44" s="126"/>
      <c r="EW44" s="126"/>
      <c r="EX44" s="126"/>
      <c r="EY44" s="126"/>
      <c r="EZ44" s="126"/>
      <c r="FA44" s="126"/>
      <c r="FB44" s="126"/>
      <c r="FC44" s="126"/>
      <c r="FD44" s="126"/>
      <c r="FE44" s="126"/>
      <c r="FF44" s="126"/>
      <c r="FG44" s="126"/>
      <c r="FH44" s="126"/>
      <c r="FI44" s="126"/>
      <c r="FJ44" s="126"/>
      <c r="FK44" s="126"/>
      <c r="FL44" s="126"/>
      <c r="FM44" s="126"/>
      <c r="FN44" s="126"/>
      <c r="FO44" s="126"/>
      <c r="FP44" s="126"/>
      <c r="FQ44" s="126"/>
      <c r="FR44" s="126"/>
      <c r="FS44" s="126"/>
      <c r="FT44" s="126"/>
      <c r="FU44" s="126"/>
      <c r="FV44" s="126"/>
      <c r="FW44" s="126"/>
      <c r="FX44" s="126"/>
      <c r="FY44" s="126"/>
      <c r="FZ44" s="126"/>
      <c r="GA44" s="126"/>
      <c r="GB44" s="126"/>
      <c r="GC44" s="126"/>
      <c r="GD44" s="126"/>
      <c r="GE44" s="126"/>
      <c r="GF44" s="126"/>
      <c r="GG44" s="126"/>
      <c r="GH44" s="126"/>
      <c r="GI44" s="126"/>
      <c r="GJ44" s="126"/>
      <c r="GK44" s="126"/>
      <c r="GL44" s="126"/>
      <c r="GM44" s="126"/>
      <c r="GN44" s="126"/>
      <c r="GO44" s="126"/>
      <c r="GP44" s="126"/>
      <c r="GQ44" s="126"/>
      <c r="GR44" s="126"/>
      <c r="GS44" s="126"/>
      <c r="GT44" s="126"/>
      <c r="GU44" s="126"/>
      <c r="GV44" s="126"/>
      <c r="GW44" s="126"/>
      <c r="GX44" s="126"/>
      <c r="GY44" s="126"/>
      <c r="GZ44" s="126"/>
    </row>
    <row r="45" spans="1:208" s="125" customFormat="1" ht="44.25" hidden="1" customHeight="1" x14ac:dyDescent="0.25">
      <c r="A45" s="133" t="s">
        <v>190</v>
      </c>
      <c r="B45" s="132" t="s">
        <v>141</v>
      </c>
      <c r="C45" s="14">
        <v>28825</v>
      </c>
      <c r="D45" s="130">
        <v>55222</v>
      </c>
      <c r="E45" s="14">
        <f t="shared" si="24"/>
        <v>26397</v>
      </c>
      <c r="F45" s="14">
        <f>D45/C45*100</f>
        <v>191.57675628794448</v>
      </c>
      <c r="G45" s="13"/>
      <c r="H45" s="14">
        <v>58015</v>
      </c>
      <c r="I45" s="130">
        <v>59123</v>
      </c>
      <c r="J45" s="14">
        <f t="shared" si="25"/>
        <v>1108</v>
      </c>
      <c r="K45" s="14">
        <f>I45/H45*100</f>
        <v>101.90985090062914</v>
      </c>
      <c r="L45" s="13">
        <f t="shared" ref="L45:L64" si="29">I45/12821857*100</f>
        <v>0.46111105435039562</v>
      </c>
      <c r="M45" s="13">
        <f t="shared" si="26"/>
        <v>7.0642135380826403</v>
      </c>
      <c r="N45" s="13"/>
      <c r="O45" s="14">
        <v>59438</v>
      </c>
      <c r="P45" s="14">
        <v>69000</v>
      </c>
      <c r="Q45" s="14">
        <f>P45-I45</f>
        <v>9877</v>
      </c>
      <c r="R45" s="14">
        <f>P45/I45*100</f>
        <v>116.705850515028</v>
      </c>
      <c r="S45" s="130">
        <v>70370</v>
      </c>
      <c r="T45" s="131"/>
      <c r="U45" s="14">
        <f t="shared" si="27"/>
        <v>10932</v>
      </c>
      <c r="V45" s="14">
        <f>S45/O45*100</f>
        <v>118.39227430263468</v>
      </c>
      <c r="W45" s="13">
        <f t="shared" ref="W45:W64" si="30">S45/14179103*100</f>
        <v>0.49629373592955772</v>
      </c>
      <c r="X45" s="13">
        <f t="shared" si="28"/>
        <v>19.023053633949559</v>
      </c>
      <c r="Y45" s="13"/>
      <c r="Z45" s="130">
        <v>120298.3</v>
      </c>
      <c r="AA45" s="134">
        <v>143681.20000000001</v>
      </c>
      <c r="AB45" s="13">
        <f t="shared" si="0"/>
        <v>23382.900000000009</v>
      </c>
      <c r="AC45" s="13"/>
      <c r="AD45" s="134">
        <v>146780.6</v>
      </c>
      <c r="AE45" s="13">
        <f t="shared" si="23"/>
        <v>3099.3999999999942</v>
      </c>
      <c r="AF45" s="13">
        <f t="shared" si="17"/>
        <v>-20283.500000000015</v>
      </c>
      <c r="AG45" s="126"/>
      <c r="AH45" s="126"/>
      <c r="AI45" s="126"/>
      <c r="AJ45" s="126"/>
      <c r="AK45" s="126"/>
      <c r="AL45" s="126"/>
      <c r="AM45" s="126"/>
      <c r="AN45" s="126"/>
      <c r="AO45" s="126"/>
      <c r="AP45" s="126"/>
      <c r="AQ45" s="126"/>
      <c r="AR45" s="126"/>
      <c r="AS45" s="126"/>
      <c r="AT45" s="126"/>
      <c r="AU45" s="126"/>
      <c r="AV45" s="126"/>
      <c r="AW45" s="126"/>
      <c r="AX45" s="126"/>
      <c r="AY45" s="126"/>
      <c r="AZ45" s="126"/>
      <c r="BA45" s="126"/>
      <c r="BB45" s="126"/>
      <c r="BC45" s="126"/>
      <c r="BD45" s="126"/>
      <c r="BE45" s="126"/>
      <c r="BF45" s="126"/>
      <c r="BG45" s="126"/>
      <c r="BH45" s="126"/>
      <c r="BI45" s="126"/>
      <c r="BJ45" s="126"/>
      <c r="BK45" s="126"/>
      <c r="BL45" s="126"/>
      <c r="BM45" s="126"/>
      <c r="BN45" s="126"/>
      <c r="BO45" s="126"/>
      <c r="BP45" s="126"/>
      <c r="BQ45" s="126"/>
      <c r="BR45" s="126"/>
      <c r="BS45" s="126"/>
      <c r="BT45" s="126"/>
      <c r="BU45" s="126"/>
      <c r="BV45" s="126"/>
      <c r="BW45" s="126"/>
      <c r="BX45" s="126"/>
      <c r="BY45" s="126"/>
      <c r="BZ45" s="126"/>
      <c r="CA45" s="126"/>
      <c r="CB45" s="126"/>
      <c r="CC45" s="126"/>
      <c r="CD45" s="126"/>
      <c r="CE45" s="126"/>
      <c r="CF45" s="126"/>
      <c r="CG45" s="126"/>
      <c r="CH45" s="126"/>
      <c r="CI45" s="126"/>
      <c r="CJ45" s="126"/>
      <c r="CK45" s="126"/>
      <c r="CL45" s="126"/>
      <c r="CM45" s="126"/>
      <c r="CN45" s="126"/>
      <c r="CO45" s="126"/>
      <c r="CP45" s="126"/>
      <c r="CQ45" s="126"/>
      <c r="CR45" s="126"/>
      <c r="CS45" s="126"/>
      <c r="CT45" s="126"/>
      <c r="CU45" s="126"/>
      <c r="CV45" s="126"/>
      <c r="CW45" s="126"/>
      <c r="CX45" s="126"/>
      <c r="CY45" s="126"/>
      <c r="CZ45" s="126"/>
      <c r="DA45" s="126"/>
      <c r="DB45" s="126"/>
      <c r="DC45" s="126"/>
      <c r="DD45" s="126"/>
      <c r="DE45" s="126"/>
      <c r="DF45" s="126"/>
      <c r="DG45" s="126"/>
      <c r="DH45" s="126"/>
      <c r="DI45" s="126"/>
      <c r="DJ45" s="126"/>
      <c r="DK45" s="126"/>
      <c r="DL45" s="126"/>
      <c r="DM45" s="126"/>
      <c r="DN45" s="126"/>
      <c r="DO45" s="126"/>
      <c r="DP45" s="126"/>
      <c r="DQ45" s="126"/>
      <c r="DR45" s="126"/>
      <c r="DS45" s="126"/>
      <c r="DT45" s="126"/>
      <c r="DU45" s="126"/>
      <c r="DV45" s="126"/>
      <c r="DW45" s="126"/>
      <c r="DX45" s="126"/>
      <c r="DY45" s="126"/>
      <c r="DZ45" s="126"/>
      <c r="EA45" s="126"/>
      <c r="EB45" s="126"/>
      <c r="EC45" s="126"/>
      <c r="ED45" s="126"/>
      <c r="EE45" s="126"/>
      <c r="EF45" s="126"/>
      <c r="EG45" s="126"/>
      <c r="EH45" s="126"/>
      <c r="EI45" s="126"/>
      <c r="EJ45" s="126"/>
      <c r="EK45" s="126"/>
      <c r="EL45" s="126"/>
      <c r="EM45" s="126"/>
      <c r="EN45" s="126"/>
      <c r="EO45" s="126"/>
      <c r="EP45" s="126"/>
      <c r="EQ45" s="126"/>
      <c r="ER45" s="126"/>
      <c r="ES45" s="126"/>
      <c r="ET45" s="126"/>
      <c r="EU45" s="126"/>
      <c r="EV45" s="126"/>
      <c r="EW45" s="126"/>
      <c r="EX45" s="126"/>
      <c r="EY45" s="126"/>
      <c r="EZ45" s="126"/>
      <c r="FA45" s="126"/>
      <c r="FB45" s="126"/>
      <c r="FC45" s="126"/>
      <c r="FD45" s="126"/>
      <c r="FE45" s="126"/>
      <c r="FF45" s="126"/>
      <c r="FG45" s="126"/>
      <c r="FH45" s="126"/>
      <c r="FI45" s="126"/>
      <c r="FJ45" s="126"/>
      <c r="FK45" s="126"/>
      <c r="FL45" s="126"/>
      <c r="FM45" s="126"/>
      <c r="FN45" s="126"/>
      <c r="FO45" s="126"/>
      <c r="FP45" s="126"/>
      <c r="FQ45" s="126"/>
      <c r="FR45" s="126"/>
      <c r="FS45" s="126"/>
      <c r="FT45" s="126"/>
      <c r="FU45" s="126"/>
      <c r="FV45" s="126"/>
      <c r="FW45" s="126"/>
      <c r="FX45" s="126"/>
      <c r="FY45" s="126"/>
      <c r="FZ45" s="126"/>
      <c r="GA45" s="126"/>
      <c r="GB45" s="126"/>
      <c r="GC45" s="126"/>
      <c r="GD45" s="126"/>
      <c r="GE45" s="126"/>
      <c r="GF45" s="126"/>
      <c r="GG45" s="126"/>
      <c r="GH45" s="126"/>
      <c r="GI45" s="126"/>
      <c r="GJ45" s="126"/>
      <c r="GK45" s="126"/>
      <c r="GL45" s="126"/>
      <c r="GM45" s="126"/>
      <c r="GN45" s="126"/>
      <c r="GO45" s="126"/>
      <c r="GP45" s="126"/>
      <c r="GQ45" s="126"/>
      <c r="GR45" s="126"/>
      <c r="GS45" s="126"/>
      <c r="GT45" s="126"/>
      <c r="GU45" s="126"/>
      <c r="GV45" s="126"/>
      <c r="GW45" s="126"/>
      <c r="GX45" s="126"/>
      <c r="GY45" s="126"/>
      <c r="GZ45" s="126"/>
    </row>
    <row r="46" spans="1:208" s="125" customFormat="1" ht="36.75" hidden="1" customHeight="1" x14ac:dyDescent="0.25">
      <c r="A46" s="133" t="s">
        <v>189</v>
      </c>
      <c r="B46" s="132" t="s">
        <v>142</v>
      </c>
      <c r="C46" s="14">
        <v>293142</v>
      </c>
      <c r="D46" s="130">
        <v>132946</v>
      </c>
      <c r="E46" s="14">
        <f t="shared" si="24"/>
        <v>-160196</v>
      </c>
      <c r="F46" s="14">
        <f>D46/C46*100</f>
        <v>45.352081926165475</v>
      </c>
      <c r="G46" s="13"/>
      <c r="H46" s="14">
        <v>262249</v>
      </c>
      <c r="I46" s="130">
        <v>253871</v>
      </c>
      <c r="J46" s="14">
        <f t="shared" si="25"/>
        <v>-8378</v>
      </c>
      <c r="K46" s="14">
        <f>I46/H46*100</f>
        <v>96.805326235753043</v>
      </c>
      <c r="L46" s="13">
        <f t="shared" si="29"/>
        <v>1.9799862063662073</v>
      </c>
      <c r="M46" s="13">
        <f t="shared" si="26"/>
        <v>90.957982940442008</v>
      </c>
      <c r="N46" s="13"/>
      <c r="O46" s="14">
        <v>259743</v>
      </c>
      <c r="P46" s="14">
        <v>273000</v>
      </c>
      <c r="Q46" s="14">
        <f>P46-I46</f>
        <v>19129</v>
      </c>
      <c r="R46" s="14">
        <f>P46/I46*100</f>
        <v>107.53492915693403</v>
      </c>
      <c r="S46" s="130">
        <v>277725</v>
      </c>
      <c r="T46" s="131"/>
      <c r="U46" s="14">
        <f t="shared" si="27"/>
        <v>17982</v>
      </c>
      <c r="V46" s="14">
        <f>S46/O46*100</f>
        <v>106.92299696238206</v>
      </c>
      <c r="W46" s="13">
        <f t="shared" si="30"/>
        <v>1.9586923093795146</v>
      </c>
      <c r="X46" s="13">
        <f t="shared" si="28"/>
        <v>9.3961106231117384</v>
      </c>
      <c r="Y46" s="13"/>
      <c r="Z46" s="130">
        <v>210144.5</v>
      </c>
      <c r="AA46" s="134">
        <v>17224.3</v>
      </c>
      <c r="AB46" s="13">
        <f t="shared" si="0"/>
        <v>-192920.2</v>
      </c>
      <c r="AC46" s="13"/>
      <c r="AD46" s="134">
        <v>86337</v>
      </c>
      <c r="AE46" s="13">
        <f t="shared" si="23"/>
        <v>69112.7</v>
      </c>
      <c r="AF46" s="13">
        <f t="shared" si="17"/>
        <v>262032.90000000002</v>
      </c>
      <c r="AG46" s="126"/>
      <c r="AH46" s="126"/>
      <c r="AI46" s="126"/>
      <c r="AJ46" s="126"/>
      <c r="AK46" s="126"/>
      <c r="AL46" s="126"/>
      <c r="AM46" s="126"/>
      <c r="AN46" s="126"/>
      <c r="AO46" s="126"/>
      <c r="AP46" s="126"/>
      <c r="AQ46" s="126"/>
      <c r="AR46" s="126"/>
      <c r="AS46" s="126"/>
      <c r="AT46" s="126"/>
      <c r="AU46" s="126"/>
      <c r="AV46" s="126"/>
      <c r="AW46" s="126"/>
      <c r="AX46" s="126"/>
      <c r="AY46" s="126"/>
      <c r="AZ46" s="126"/>
      <c r="BA46" s="126"/>
      <c r="BB46" s="126"/>
      <c r="BC46" s="126"/>
      <c r="BD46" s="126"/>
      <c r="BE46" s="126"/>
      <c r="BF46" s="126"/>
      <c r="BG46" s="126"/>
      <c r="BH46" s="126"/>
      <c r="BI46" s="126"/>
      <c r="BJ46" s="126"/>
      <c r="BK46" s="126"/>
      <c r="BL46" s="126"/>
      <c r="BM46" s="126"/>
      <c r="BN46" s="126"/>
      <c r="BO46" s="126"/>
      <c r="BP46" s="126"/>
      <c r="BQ46" s="126"/>
      <c r="BR46" s="126"/>
      <c r="BS46" s="126"/>
      <c r="BT46" s="126"/>
      <c r="BU46" s="126"/>
      <c r="BV46" s="126"/>
      <c r="BW46" s="126"/>
      <c r="BX46" s="126"/>
      <c r="BY46" s="126"/>
      <c r="BZ46" s="126"/>
      <c r="CA46" s="126"/>
      <c r="CB46" s="126"/>
      <c r="CC46" s="126"/>
      <c r="CD46" s="126"/>
      <c r="CE46" s="126"/>
      <c r="CF46" s="126"/>
      <c r="CG46" s="126"/>
      <c r="CH46" s="126"/>
      <c r="CI46" s="126"/>
      <c r="CJ46" s="126"/>
      <c r="CK46" s="126"/>
      <c r="CL46" s="126"/>
      <c r="CM46" s="126"/>
      <c r="CN46" s="126"/>
      <c r="CO46" s="126"/>
      <c r="CP46" s="126"/>
      <c r="CQ46" s="126"/>
      <c r="CR46" s="126"/>
      <c r="CS46" s="126"/>
      <c r="CT46" s="126"/>
      <c r="CU46" s="126"/>
      <c r="CV46" s="126"/>
      <c r="CW46" s="126"/>
      <c r="CX46" s="126"/>
      <c r="CY46" s="126"/>
      <c r="CZ46" s="126"/>
      <c r="DA46" s="126"/>
      <c r="DB46" s="126"/>
      <c r="DC46" s="126"/>
      <c r="DD46" s="126"/>
      <c r="DE46" s="126"/>
      <c r="DF46" s="126"/>
      <c r="DG46" s="126"/>
      <c r="DH46" s="126"/>
      <c r="DI46" s="126"/>
      <c r="DJ46" s="126"/>
      <c r="DK46" s="126"/>
      <c r="DL46" s="126"/>
      <c r="DM46" s="126"/>
      <c r="DN46" s="126"/>
      <c r="DO46" s="126"/>
      <c r="DP46" s="126"/>
      <c r="DQ46" s="126"/>
      <c r="DR46" s="126"/>
      <c r="DS46" s="126"/>
      <c r="DT46" s="126"/>
      <c r="DU46" s="126"/>
      <c r="DV46" s="126"/>
      <c r="DW46" s="126"/>
      <c r="DX46" s="126"/>
      <c r="DY46" s="126"/>
      <c r="DZ46" s="126"/>
      <c r="EA46" s="126"/>
      <c r="EB46" s="126"/>
      <c r="EC46" s="126"/>
      <c r="ED46" s="126"/>
      <c r="EE46" s="126"/>
      <c r="EF46" s="126"/>
      <c r="EG46" s="126"/>
      <c r="EH46" s="126"/>
      <c r="EI46" s="126"/>
      <c r="EJ46" s="126"/>
      <c r="EK46" s="126"/>
      <c r="EL46" s="126"/>
      <c r="EM46" s="126"/>
      <c r="EN46" s="126"/>
      <c r="EO46" s="126"/>
      <c r="EP46" s="126"/>
      <c r="EQ46" s="126"/>
      <c r="ER46" s="126"/>
      <c r="ES46" s="126"/>
      <c r="ET46" s="126"/>
      <c r="EU46" s="126"/>
      <c r="EV46" s="126"/>
      <c r="EW46" s="126"/>
      <c r="EX46" s="126"/>
      <c r="EY46" s="126"/>
      <c r="EZ46" s="126"/>
      <c r="FA46" s="126"/>
      <c r="FB46" s="126"/>
      <c r="FC46" s="126"/>
      <c r="FD46" s="126"/>
      <c r="FE46" s="126"/>
      <c r="FF46" s="126"/>
      <c r="FG46" s="126"/>
      <c r="FH46" s="126"/>
      <c r="FI46" s="126"/>
      <c r="FJ46" s="126"/>
      <c r="FK46" s="126"/>
      <c r="FL46" s="126"/>
      <c r="FM46" s="126"/>
      <c r="FN46" s="126"/>
      <c r="FO46" s="126"/>
      <c r="FP46" s="126"/>
      <c r="FQ46" s="126"/>
      <c r="FR46" s="126"/>
      <c r="FS46" s="126"/>
      <c r="FT46" s="126"/>
      <c r="FU46" s="126"/>
      <c r="FV46" s="126"/>
      <c r="FW46" s="126"/>
      <c r="FX46" s="126"/>
      <c r="FY46" s="126"/>
      <c r="FZ46" s="126"/>
      <c r="GA46" s="126"/>
      <c r="GB46" s="126"/>
      <c r="GC46" s="126"/>
      <c r="GD46" s="126"/>
      <c r="GE46" s="126"/>
      <c r="GF46" s="126"/>
      <c r="GG46" s="126"/>
      <c r="GH46" s="126"/>
      <c r="GI46" s="126"/>
      <c r="GJ46" s="126"/>
      <c r="GK46" s="126"/>
      <c r="GL46" s="126"/>
      <c r="GM46" s="126"/>
      <c r="GN46" s="126"/>
      <c r="GO46" s="126"/>
      <c r="GP46" s="126"/>
      <c r="GQ46" s="126"/>
      <c r="GR46" s="126"/>
      <c r="GS46" s="126"/>
      <c r="GT46" s="126"/>
      <c r="GU46" s="126"/>
      <c r="GV46" s="126"/>
      <c r="GW46" s="126"/>
      <c r="GX46" s="126"/>
      <c r="GY46" s="126"/>
      <c r="GZ46" s="126"/>
    </row>
    <row r="47" spans="1:208" s="125" customFormat="1" ht="61.5" hidden="1" customHeight="1" x14ac:dyDescent="0.25">
      <c r="A47" s="133" t="s">
        <v>188</v>
      </c>
      <c r="B47" s="132" t="s">
        <v>143</v>
      </c>
      <c r="C47" s="14">
        <v>0</v>
      </c>
      <c r="D47" s="130">
        <v>-11818</v>
      </c>
      <c r="E47" s="14">
        <f t="shared" si="24"/>
        <v>-11818</v>
      </c>
      <c r="F47" s="14"/>
      <c r="G47" s="13"/>
      <c r="H47" s="14">
        <v>0</v>
      </c>
      <c r="I47" s="130">
        <v>-17144</v>
      </c>
      <c r="J47" s="14">
        <f t="shared" si="25"/>
        <v>-17144</v>
      </c>
      <c r="K47" s="14"/>
      <c r="L47" s="13">
        <f t="shared" si="29"/>
        <v>-0.13370918112719554</v>
      </c>
      <c r="M47" s="13">
        <f t="shared" si="26"/>
        <v>45.066847182264354</v>
      </c>
      <c r="N47" s="13"/>
      <c r="O47" s="14">
        <v>0</v>
      </c>
      <c r="P47" s="14">
        <v>-36532</v>
      </c>
      <c r="Q47" s="14">
        <f>P47-I47</f>
        <v>-19388</v>
      </c>
      <c r="R47" s="14"/>
      <c r="S47" s="130">
        <v>-36532</v>
      </c>
      <c r="T47" s="131"/>
      <c r="U47" s="14">
        <f t="shared" si="27"/>
        <v>-36532</v>
      </c>
      <c r="V47" s="14"/>
      <c r="W47" s="13">
        <f t="shared" si="30"/>
        <v>-0.2576467636916101</v>
      </c>
      <c r="X47" s="13">
        <f t="shared" si="28"/>
        <v>113.08912739150725</v>
      </c>
      <c r="Y47" s="13"/>
      <c r="Z47" s="130">
        <v>-34977.699999999997</v>
      </c>
      <c r="AA47" s="134"/>
      <c r="AB47" s="13">
        <f t="shared" si="0"/>
        <v>34977.699999999997</v>
      </c>
      <c r="AC47" s="13"/>
      <c r="AD47" s="134"/>
      <c r="AE47" s="13">
        <f t="shared" si="23"/>
        <v>0</v>
      </c>
      <c r="AF47" s="13">
        <f t="shared" si="17"/>
        <v>-34977.699999999997</v>
      </c>
      <c r="AG47" s="126"/>
      <c r="AH47" s="126"/>
      <c r="AI47" s="126"/>
      <c r="AJ47" s="126"/>
      <c r="AK47" s="126"/>
      <c r="AL47" s="126"/>
      <c r="AM47" s="126"/>
      <c r="AN47" s="126"/>
      <c r="AO47" s="126"/>
      <c r="AP47" s="126"/>
      <c r="AQ47" s="126"/>
      <c r="AR47" s="126"/>
      <c r="AS47" s="126"/>
      <c r="AT47" s="126"/>
      <c r="AU47" s="126"/>
      <c r="AV47" s="126"/>
      <c r="AW47" s="126"/>
      <c r="AX47" s="126"/>
      <c r="AY47" s="126"/>
      <c r="AZ47" s="126"/>
      <c r="BA47" s="126"/>
      <c r="BB47" s="126"/>
      <c r="BC47" s="126"/>
      <c r="BD47" s="126"/>
      <c r="BE47" s="126"/>
      <c r="BF47" s="126"/>
      <c r="BG47" s="126"/>
      <c r="BH47" s="126"/>
      <c r="BI47" s="126"/>
      <c r="BJ47" s="126"/>
      <c r="BK47" s="126"/>
      <c r="BL47" s="126"/>
      <c r="BM47" s="126"/>
      <c r="BN47" s="126"/>
      <c r="BO47" s="126"/>
      <c r="BP47" s="126"/>
      <c r="BQ47" s="126"/>
      <c r="BR47" s="126"/>
      <c r="BS47" s="126"/>
      <c r="BT47" s="126"/>
      <c r="BU47" s="126"/>
      <c r="BV47" s="126"/>
      <c r="BW47" s="126"/>
      <c r="BX47" s="126"/>
      <c r="BY47" s="126"/>
      <c r="BZ47" s="126"/>
      <c r="CA47" s="126"/>
      <c r="CB47" s="126"/>
      <c r="CC47" s="126"/>
      <c r="CD47" s="126"/>
      <c r="CE47" s="126"/>
      <c r="CF47" s="126"/>
      <c r="CG47" s="126"/>
      <c r="CH47" s="126"/>
      <c r="CI47" s="126"/>
      <c r="CJ47" s="126"/>
      <c r="CK47" s="126"/>
      <c r="CL47" s="126"/>
      <c r="CM47" s="126"/>
      <c r="CN47" s="126"/>
      <c r="CO47" s="126"/>
      <c r="CP47" s="126"/>
      <c r="CQ47" s="126"/>
      <c r="CR47" s="126"/>
      <c r="CS47" s="126"/>
      <c r="CT47" s="126"/>
      <c r="CU47" s="126"/>
      <c r="CV47" s="126"/>
      <c r="CW47" s="126"/>
      <c r="CX47" s="126"/>
      <c r="CY47" s="126"/>
      <c r="CZ47" s="126"/>
      <c r="DA47" s="126"/>
      <c r="DB47" s="126"/>
      <c r="DC47" s="126"/>
      <c r="DD47" s="126"/>
      <c r="DE47" s="126"/>
      <c r="DF47" s="126"/>
      <c r="DG47" s="126"/>
      <c r="DH47" s="126"/>
      <c r="DI47" s="126"/>
      <c r="DJ47" s="126"/>
      <c r="DK47" s="126"/>
      <c r="DL47" s="126"/>
      <c r="DM47" s="126"/>
      <c r="DN47" s="126"/>
      <c r="DO47" s="126"/>
      <c r="DP47" s="126"/>
      <c r="DQ47" s="126"/>
      <c r="DR47" s="126"/>
      <c r="DS47" s="126"/>
      <c r="DT47" s="126"/>
      <c r="DU47" s="126"/>
      <c r="DV47" s="126"/>
      <c r="DW47" s="126"/>
      <c r="DX47" s="126"/>
      <c r="DY47" s="126"/>
      <c r="DZ47" s="126"/>
      <c r="EA47" s="126"/>
      <c r="EB47" s="126"/>
      <c r="EC47" s="126"/>
      <c r="ED47" s="126"/>
      <c r="EE47" s="126"/>
      <c r="EF47" s="126"/>
      <c r="EG47" s="126"/>
      <c r="EH47" s="126"/>
      <c r="EI47" s="126"/>
      <c r="EJ47" s="126"/>
      <c r="EK47" s="126"/>
      <c r="EL47" s="126"/>
      <c r="EM47" s="126"/>
      <c r="EN47" s="126"/>
      <c r="EO47" s="126"/>
      <c r="EP47" s="126"/>
      <c r="EQ47" s="126"/>
      <c r="ER47" s="126"/>
      <c r="ES47" s="126"/>
      <c r="ET47" s="126"/>
      <c r="EU47" s="126"/>
      <c r="EV47" s="126"/>
      <c r="EW47" s="126"/>
      <c r="EX47" s="126"/>
      <c r="EY47" s="126"/>
      <c r="EZ47" s="126"/>
      <c r="FA47" s="126"/>
      <c r="FB47" s="126"/>
      <c r="FC47" s="126"/>
      <c r="FD47" s="126"/>
      <c r="FE47" s="126"/>
      <c r="FF47" s="126"/>
      <c r="FG47" s="126"/>
      <c r="FH47" s="126"/>
      <c r="FI47" s="126"/>
      <c r="FJ47" s="126"/>
      <c r="FK47" s="126"/>
      <c r="FL47" s="126"/>
      <c r="FM47" s="126"/>
      <c r="FN47" s="126"/>
      <c r="FO47" s="126"/>
      <c r="FP47" s="126"/>
      <c r="FQ47" s="126"/>
      <c r="FR47" s="126"/>
      <c r="FS47" s="126"/>
      <c r="FT47" s="126"/>
      <c r="FU47" s="126"/>
      <c r="FV47" s="126"/>
      <c r="FW47" s="126"/>
      <c r="FX47" s="126"/>
      <c r="FY47" s="126"/>
      <c r="FZ47" s="126"/>
      <c r="GA47" s="126"/>
      <c r="GB47" s="126"/>
      <c r="GC47" s="126"/>
      <c r="GD47" s="126"/>
      <c r="GE47" s="126"/>
      <c r="GF47" s="126"/>
      <c r="GG47" s="126"/>
      <c r="GH47" s="126"/>
      <c r="GI47" s="126"/>
      <c r="GJ47" s="126"/>
      <c r="GK47" s="126"/>
      <c r="GL47" s="126"/>
      <c r="GM47" s="126"/>
      <c r="GN47" s="126"/>
      <c r="GO47" s="126"/>
      <c r="GP47" s="126"/>
      <c r="GQ47" s="126"/>
      <c r="GR47" s="126"/>
      <c r="GS47" s="126"/>
      <c r="GT47" s="126"/>
      <c r="GU47" s="126"/>
      <c r="GV47" s="126"/>
      <c r="GW47" s="126"/>
      <c r="GX47" s="126"/>
      <c r="GY47" s="126"/>
      <c r="GZ47" s="126"/>
    </row>
    <row r="48" spans="1:208" s="152" customFormat="1" ht="50.25" customHeight="1" x14ac:dyDescent="0.35">
      <c r="A48" s="157" t="s">
        <v>187</v>
      </c>
      <c r="B48" s="156" t="s">
        <v>144</v>
      </c>
      <c r="C48" s="154">
        <f>C49+C64</f>
        <v>5561442</v>
      </c>
      <c r="D48" s="154">
        <f>D49+D64</f>
        <v>5529578</v>
      </c>
      <c r="E48" s="154">
        <f t="shared" si="24"/>
        <v>-31864</v>
      </c>
      <c r="F48" s="154">
        <f>D48/C48*100</f>
        <v>99.427055069530525</v>
      </c>
      <c r="G48" s="127"/>
      <c r="H48" s="154">
        <f>H49+H64</f>
        <v>7905676</v>
      </c>
      <c r="I48" s="154">
        <f>I49+I64</f>
        <v>7681458</v>
      </c>
      <c r="J48" s="154">
        <f t="shared" si="25"/>
        <v>-224218</v>
      </c>
      <c r="K48" s="154">
        <f t="shared" ref="K48:K55" si="31">I48/H48*100</f>
        <v>97.163835198912778</v>
      </c>
      <c r="L48" s="127">
        <f t="shared" si="29"/>
        <v>59.909091171427043</v>
      </c>
      <c r="M48" s="127">
        <f t="shared" si="26"/>
        <v>38.915808765153514</v>
      </c>
      <c r="N48" s="127"/>
      <c r="O48" s="154">
        <f>O49+O64</f>
        <v>6473975</v>
      </c>
      <c r="P48" s="154">
        <f>P49+P64</f>
        <v>6296173</v>
      </c>
      <c r="Q48" s="154">
        <f>P48-I48</f>
        <v>-1385285</v>
      </c>
      <c r="R48" s="154">
        <f>P48/I48*100</f>
        <v>81.965858564871411</v>
      </c>
      <c r="S48" s="154">
        <f>S49+S64</f>
        <v>6416715</v>
      </c>
      <c r="T48" s="155"/>
      <c r="U48" s="154">
        <f t="shared" si="27"/>
        <v>-57260</v>
      </c>
      <c r="V48" s="154">
        <f t="shared" ref="V48:V62" si="32">S48/O48*100</f>
        <v>99.115535663946801</v>
      </c>
      <c r="W48" s="127">
        <f t="shared" si="30"/>
        <v>45.254731558124654</v>
      </c>
      <c r="X48" s="127">
        <f t="shared" si="28"/>
        <v>-16.464882057546887</v>
      </c>
      <c r="Y48" s="127"/>
      <c r="Z48" s="154">
        <f>Z49+Z64</f>
        <v>5573271.2000000002</v>
      </c>
      <c r="AA48" s="127">
        <f>AA49+AA65</f>
        <v>8286575.5</v>
      </c>
      <c r="AB48" s="127">
        <f t="shared" si="0"/>
        <v>2713304.3</v>
      </c>
      <c r="AC48" s="127">
        <f>AA48/Z48*100</f>
        <v>148.6842323409634</v>
      </c>
      <c r="AD48" s="127">
        <f>AD49+AD65+AD64</f>
        <v>8083253.4000000013</v>
      </c>
      <c r="AE48" s="127">
        <f t="shared" si="23"/>
        <v>-203322.0999999987</v>
      </c>
      <c r="AF48" s="127">
        <f>AD48/AA48*100</f>
        <v>97.546367615910839</v>
      </c>
      <c r="AG48" s="153"/>
      <c r="AH48" s="153"/>
      <c r="AI48" s="153"/>
      <c r="AJ48" s="153"/>
      <c r="AK48" s="153"/>
      <c r="AL48" s="153"/>
      <c r="AM48" s="153"/>
      <c r="AN48" s="153"/>
      <c r="AO48" s="153"/>
      <c r="AP48" s="153"/>
      <c r="AQ48" s="153"/>
      <c r="AR48" s="153"/>
      <c r="AS48" s="153"/>
      <c r="AT48" s="153"/>
      <c r="AU48" s="153"/>
      <c r="AV48" s="153"/>
      <c r="AW48" s="153"/>
      <c r="AX48" s="153"/>
      <c r="AY48" s="153"/>
      <c r="AZ48" s="153"/>
      <c r="BA48" s="153"/>
      <c r="BB48" s="153"/>
      <c r="BC48" s="153"/>
      <c r="BD48" s="153"/>
      <c r="BE48" s="153"/>
      <c r="BF48" s="153"/>
      <c r="BG48" s="153"/>
      <c r="BH48" s="153"/>
      <c r="BI48" s="153"/>
      <c r="BJ48" s="153"/>
      <c r="BK48" s="153"/>
      <c r="BL48" s="153"/>
      <c r="BM48" s="153"/>
      <c r="BN48" s="153"/>
      <c r="BO48" s="153"/>
      <c r="BP48" s="153"/>
      <c r="BQ48" s="153"/>
      <c r="BR48" s="153"/>
      <c r="BS48" s="153"/>
      <c r="BT48" s="153"/>
      <c r="BU48" s="153"/>
      <c r="BV48" s="153"/>
      <c r="BW48" s="153"/>
      <c r="BX48" s="153"/>
      <c r="BY48" s="153"/>
      <c r="BZ48" s="153"/>
      <c r="CA48" s="153"/>
      <c r="CB48" s="153"/>
      <c r="CC48" s="153"/>
      <c r="CD48" s="153"/>
      <c r="CE48" s="153"/>
      <c r="CF48" s="153"/>
      <c r="CG48" s="153"/>
      <c r="CH48" s="153"/>
      <c r="CI48" s="153"/>
      <c r="CJ48" s="153"/>
      <c r="CK48" s="153"/>
      <c r="CL48" s="153"/>
      <c r="CM48" s="153"/>
      <c r="CN48" s="153"/>
      <c r="CO48" s="153"/>
      <c r="CP48" s="153"/>
      <c r="CQ48" s="153"/>
      <c r="CR48" s="153"/>
      <c r="CS48" s="153"/>
      <c r="CT48" s="153"/>
      <c r="CU48" s="153"/>
      <c r="CV48" s="153"/>
      <c r="CW48" s="153"/>
      <c r="CX48" s="153"/>
      <c r="CY48" s="153"/>
      <c r="CZ48" s="153"/>
      <c r="DA48" s="153"/>
      <c r="DB48" s="153"/>
      <c r="DC48" s="153"/>
      <c r="DD48" s="153"/>
      <c r="DE48" s="153"/>
      <c r="DF48" s="153"/>
      <c r="DG48" s="153"/>
      <c r="DH48" s="153"/>
      <c r="DI48" s="153"/>
      <c r="DJ48" s="153"/>
      <c r="DK48" s="153"/>
      <c r="DL48" s="153"/>
      <c r="DM48" s="153"/>
      <c r="DN48" s="153"/>
      <c r="DO48" s="153"/>
      <c r="DP48" s="153"/>
      <c r="DQ48" s="153"/>
      <c r="DR48" s="153"/>
      <c r="DS48" s="153"/>
      <c r="DT48" s="153"/>
      <c r="DU48" s="153"/>
      <c r="DV48" s="153"/>
      <c r="DW48" s="153"/>
      <c r="DX48" s="153"/>
      <c r="DY48" s="153"/>
      <c r="DZ48" s="153"/>
      <c r="EA48" s="153"/>
      <c r="EB48" s="153"/>
      <c r="EC48" s="153"/>
      <c r="ED48" s="153"/>
      <c r="EE48" s="153"/>
      <c r="EF48" s="153"/>
      <c r="EG48" s="153"/>
      <c r="EH48" s="153"/>
      <c r="EI48" s="153"/>
      <c r="EJ48" s="153"/>
      <c r="EK48" s="153"/>
      <c r="EL48" s="153"/>
      <c r="EM48" s="153"/>
      <c r="EN48" s="153"/>
      <c r="EO48" s="153"/>
      <c r="EP48" s="153"/>
      <c r="EQ48" s="153"/>
      <c r="ER48" s="153"/>
      <c r="ES48" s="153"/>
      <c r="ET48" s="153"/>
      <c r="EU48" s="153"/>
      <c r="EV48" s="153"/>
      <c r="EW48" s="153"/>
      <c r="EX48" s="153"/>
      <c r="EY48" s="153"/>
      <c r="EZ48" s="153"/>
      <c r="FA48" s="153"/>
      <c r="FB48" s="153"/>
      <c r="FC48" s="153"/>
      <c r="FD48" s="153"/>
      <c r="FE48" s="153"/>
      <c r="FF48" s="153"/>
      <c r="FG48" s="153"/>
      <c r="FH48" s="153"/>
      <c r="FI48" s="153"/>
      <c r="FJ48" s="153"/>
      <c r="FK48" s="153"/>
      <c r="FL48" s="153"/>
      <c r="FM48" s="153"/>
      <c r="FN48" s="153"/>
      <c r="FO48" s="153"/>
      <c r="FP48" s="153"/>
      <c r="FQ48" s="153"/>
      <c r="FR48" s="153"/>
      <c r="FS48" s="153"/>
      <c r="FT48" s="153"/>
      <c r="FU48" s="153"/>
      <c r="FV48" s="153"/>
      <c r="FW48" s="153"/>
      <c r="FX48" s="153"/>
      <c r="FY48" s="153"/>
      <c r="FZ48" s="153"/>
      <c r="GA48" s="153"/>
      <c r="GB48" s="153"/>
      <c r="GC48" s="153"/>
      <c r="GD48" s="153"/>
      <c r="GE48" s="153"/>
      <c r="GF48" s="153"/>
      <c r="GG48" s="153"/>
      <c r="GH48" s="153"/>
      <c r="GI48" s="153"/>
      <c r="GJ48" s="153"/>
      <c r="GK48" s="153"/>
      <c r="GL48" s="153"/>
      <c r="GM48" s="153"/>
      <c r="GN48" s="153"/>
      <c r="GO48" s="153"/>
      <c r="GP48" s="153"/>
      <c r="GQ48" s="153"/>
      <c r="GR48" s="153"/>
      <c r="GS48" s="153"/>
      <c r="GT48" s="153"/>
      <c r="GU48" s="153"/>
      <c r="GV48" s="153"/>
      <c r="GW48" s="153"/>
      <c r="GX48" s="153"/>
      <c r="GY48" s="153"/>
      <c r="GZ48" s="153"/>
    </row>
    <row r="49" spans="1:208" s="142" customFormat="1" ht="65.25" hidden="1" customHeight="1" x14ac:dyDescent="0.25">
      <c r="A49" s="148" t="s">
        <v>186</v>
      </c>
      <c r="B49" s="147" t="s">
        <v>185</v>
      </c>
      <c r="C49" s="144">
        <f>C50+C53+C55+C54</f>
        <v>5516748</v>
      </c>
      <c r="D49" s="146">
        <f>D50+D53+D55+D54</f>
        <v>5482003</v>
      </c>
      <c r="E49" s="14">
        <f t="shared" si="24"/>
        <v>-34745</v>
      </c>
      <c r="F49" s="14">
        <f>D49/C49*100</f>
        <v>99.370190554290318</v>
      </c>
      <c r="G49" s="13"/>
      <c r="H49" s="144">
        <f>H50+H53+H55+H54</f>
        <v>7857176</v>
      </c>
      <c r="I49" s="146">
        <f>I50+I53+I55+I54</f>
        <v>7655821</v>
      </c>
      <c r="J49" s="14">
        <f t="shared" si="25"/>
        <v>-201355</v>
      </c>
      <c r="K49" s="14">
        <f t="shared" si="31"/>
        <v>97.437310809888942</v>
      </c>
      <c r="L49" s="129">
        <f t="shared" si="29"/>
        <v>59.70914353513691</v>
      </c>
      <c r="M49" s="129">
        <f t="shared" si="26"/>
        <v>39.653717810807478</v>
      </c>
      <c r="N49" s="13"/>
      <c r="O49" s="144">
        <f>O50+O53+O55+O54</f>
        <v>6462229</v>
      </c>
      <c r="P49" s="144">
        <f>P50+P53+P55+P54</f>
        <v>6284427</v>
      </c>
      <c r="Q49" s="144">
        <f>Q50+Q53+Q55+Q54</f>
        <v>-1344593</v>
      </c>
      <c r="R49" s="144">
        <f>R50+R53+R55+R54</f>
        <v>284.81350900922814</v>
      </c>
      <c r="S49" s="146">
        <f>S50+S53+S55+S54</f>
        <v>6404969</v>
      </c>
      <c r="T49" s="145"/>
      <c r="U49" s="144">
        <f t="shared" si="27"/>
        <v>-57260</v>
      </c>
      <c r="V49" s="14">
        <f t="shared" si="32"/>
        <v>99.113928027001208</v>
      </c>
      <c r="W49" s="129">
        <f t="shared" si="30"/>
        <v>45.171891338965523</v>
      </c>
      <c r="X49" s="13">
        <f t="shared" si="28"/>
        <v>-16.338574269173748</v>
      </c>
      <c r="Y49" s="13"/>
      <c r="Z49" s="130">
        <f>Z50+Z53+Z55+Z54+Z63</f>
        <v>5571771.2000000002</v>
      </c>
      <c r="AA49" s="128">
        <f>AA50+AA53+AA55+AA54+AA63</f>
        <v>8314536.7000000002</v>
      </c>
      <c r="AB49" s="129" t="e">
        <f>AA49-#REF!</f>
        <v>#REF!</v>
      </c>
      <c r="AC49" s="129"/>
      <c r="AD49" s="128">
        <f>AD50+AD53+AD55+AD54+AD63</f>
        <v>8183874.5000000009</v>
      </c>
      <c r="AE49" s="127">
        <f t="shared" si="23"/>
        <v>-130662.19999999925</v>
      </c>
      <c r="AF49" s="127" t="e">
        <f t="shared" ref="AF49:AF71" si="33">AE49-AB49</f>
        <v>#REF!</v>
      </c>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c r="CN49" s="143"/>
      <c r="CO49" s="143"/>
      <c r="CP49" s="143"/>
      <c r="CQ49" s="143"/>
      <c r="CR49" s="143"/>
      <c r="CS49" s="143"/>
      <c r="CT49" s="143"/>
      <c r="CU49" s="143"/>
      <c r="CV49" s="143"/>
      <c r="CW49" s="143"/>
      <c r="CX49" s="143"/>
      <c r="CY49" s="143"/>
      <c r="CZ49" s="143"/>
      <c r="DA49" s="143"/>
      <c r="DB49" s="143"/>
      <c r="DC49" s="143"/>
      <c r="DD49" s="143"/>
      <c r="DE49" s="143"/>
      <c r="DF49" s="143"/>
      <c r="DG49" s="143"/>
      <c r="DH49" s="143"/>
      <c r="DI49" s="143"/>
      <c r="DJ49" s="143"/>
      <c r="DK49" s="143"/>
      <c r="DL49" s="143"/>
      <c r="DM49" s="143"/>
      <c r="DN49" s="143"/>
      <c r="DO49" s="143"/>
      <c r="DP49" s="143"/>
      <c r="DQ49" s="143"/>
      <c r="DR49" s="143"/>
      <c r="DS49" s="143"/>
      <c r="DT49" s="143"/>
      <c r="DU49" s="143"/>
      <c r="DV49" s="143"/>
      <c r="DW49" s="143"/>
      <c r="DX49" s="143"/>
      <c r="DY49" s="143"/>
      <c r="DZ49" s="143"/>
      <c r="EA49" s="143"/>
      <c r="EB49" s="143"/>
      <c r="EC49" s="143"/>
      <c r="ED49" s="143"/>
      <c r="EE49" s="143"/>
      <c r="EF49" s="143"/>
      <c r="EG49" s="143"/>
      <c r="EH49" s="143"/>
      <c r="EI49" s="143"/>
      <c r="EJ49" s="143"/>
      <c r="EK49" s="143"/>
      <c r="EL49" s="143"/>
      <c r="EM49" s="143"/>
      <c r="EN49" s="143"/>
      <c r="EO49" s="143"/>
      <c r="EP49" s="143"/>
      <c r="EQ49" s="143"/>
      <c r="ER49" s="143"/>
      <c r="ES49" s="143"/>
      <c r="ET49" s="143"/>
      <c r="EU49" s="143"/>
      <c r="EV49" s="143"/>
      <c r="EW49" s="143"/>
      <c r="EX49" s="143"/>
      <c r="EY49" s="143"/>
      <c r="EZ49" s="143"/>
      <c r="FA49" s="143"/>
      <c r="FB49" s="143"/>
      <c r="FC49" s="143"/>
      <c r="FD49" s="143"/>
      <c r="FE49" s="143"/>
      <c r="FF49" s="143"/>
      <c r="FG49" s="143"/>
      <c r="FH49" s="143"/>
      <c r="FI49" s="143"/>
      <c r="FJ49" s="143"/>
      <c r="FK49" s="143"/>
      <c r="FL49" s="143"/>
      <c r="FM49" s="143"/>
      <c r="FN49" s="143"/>
      <c r="FO49" s="143"/>
      <c r="FP49" s="143"/>
      <c r="FQ49" s="143"/>
      <c r="FR49" s="143"/>
      <c r="FS49" s="143"/>
      <c r="FT49" s="143"/>
      <c r="FU49" s="143"/>
      <c r="FV49" s="143"/>
      <c r="FW49" s="143"/>
      <c r="FX49" s="143"/>
      <c r="FY49" s="143"/>
      <c r="FZ49" s="143"/>
      <c r="GA49" s="143"/>
      <c r="GB49" s="143"/>
      <c r="GC49" s="143"/>
      <c r="GD49" s="143"/>
      <c r="GE49" s="143"/>
      <c r="GF49" s="143"/>
      <c r="GG49" s="143"/>
      <c r="GH49" s="143"/>
      <c r="GI49" s="143"/>
      <c r="GJ49" s="143"/>
      <c r="GK49" s="143"/>
      <c r="GL49" s="143"/>
      <c r="GM49" s="143"/>
      <c r="GN49" s="143"/>
      <c r="GO49" s="143"/>
      <c r="GP49" s="143"/>
      <c r="GQ49" s="143"/>
      <c r="GR49" s="143"/>
      <c r="GS49" s="143"/>
      <c r="GT49" s="143"/>
      <c r="GU49" s="143"/>
      <c r="GV49" s="143"/>
      <c r="GW49" s="143"/>
      <c r="GX49" s="143"/>
      <c r="GY49" s="143"/>
      <c r="GZ49" s="143"/>
    </row>
    <row r="50" spans="1:208" s="142" customFormat="1" ht="20.25" hidden="1" x14ac:dyDescent="0.25">
      <c r="A50" s="148" t="s">
        <v>184</v>
      </c>
      <c r="B50" s="147" t="s">
        <v>183</v>
      </c>
      <c r="C50" s="144">
        <f>C51+C52</f>
        <v>0</v>
      </c>
      <c r="D50" s="146">
        <f>D51+D52</f>
        <v>0</v>
      </c>
      <c r="E50" s="14">
        <f t="shared" si="24"/>
        <v>0</v>
      </c>
      <c r="F50" s="14"/>
      <c r="G50" s="13"/>
      <c r="H50" s="144">
        <f>H51+H52</f>
        <v>3989428</v>
      </c>
      <c r="I50" s="146">
        <f>I51+I52</f>
        <v>3989428</v>
      </c>
      <c r="J50" s="14">
        <f t="shared" si="25"/>
        <v>0</v>
      </c>
      <c r="K50" s="14">
        <f t="shared" si="31"/>
        <v>100</v>
      </c>
      <c r="L50" s="129">
        <f t="shared" si="29"/>
        <v>31.114276192598311</v>
      </c>
      <c r="M50" s="129"/>
      <c r="N50" s="13"/>
      <c r="O50" s="144">
        <f>O51+O52</f>
        <v>2110110</v>
      </c>
      <c r="P50" s="144">
        <f>P51+P52</f>
        <v>2110110</v>
      </c>
      <c r="Q50" s="144">
        <f>P50-I50</f>
        <v>-1879318</v>
      </c>
      <c r="R50" s="14">
        <f>P50/I50*100</f>
        <v>52.892544996425549</v>
      </c>
      <c r="S50" s="146">
        <f>S51+S52</f>
        <v>2110110</v>
      </c>
      <c r="T50" s="145"/>
      <c r="U50" s="144">
        <f t="shared" si="27"/>
        <v>0</v>
      </c>
      <c r="V50" s="14">
        <f t="shared" si="32"/>
        <v>100</v>
      </c>
      <c r="W50" s="129">
        <f t="shared" si="30"/>
        <v>14.881829971895966</v>
      </c>
      <c r="X50" s="13">
        <f t="shared" si="28"/>
        <v>-47.107455003574451</v>
      </c>
      <c r="Y50" s="13"/>
      <c r="Z50" s="130">
        <v>953034.1</v>
      </c>
      <c r="AA50" s="128">
        <v>794248.3</v>
      </c>
      <c r="AB50" s="129" t="e">
        <f>AA50-#REF!</f>
        <v>#REF!</v>
      </c>
      <c r="AC50" s="129"/>
      <c r="AD50" s="128">
        <v>290824.40000000002</v>
      </c>
      <c r="AE50" s="127">
        <f t="shared" si="23"/>
        <v>-503423.9</v>
      </c>
      <c r="AF50" s="127" t="e">
        <f t="shared" si="33"/>
        <v>#REF!</v>
      </c>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c r="CN50" s="143"/>
      <c r="CO50" s="143"/>
      <c r="CP50" s="143"/>
      <c r="CQ50" s="143"/>
      <c r="CR50" s="143"/>
      <c r="CS50" s="143"/>
      <c r="CT50" s="143"/>
      <c r="CU50" s="143"/>
      <c r="CV50" s="143"/>
      <c r="CW50" s="143"/>
      <c r="CX50" s="143"/>
      <c r="CY50" s="143"/>
      <c r="CZ50" s="143"/>
      <c r="DA50" s="143"/>
      <c r="DB50" s="143"/>
      <c r="DC50" s="143"/>
      <c r="DD50" s="143"/>
      <c r="DE50" s="143"/>
      <c r="DF50" s="143"/>
      <c r="DG50" s="143"/>
      <c r="DH50" s="143"/>
      <c r="DI50" s="143"/>
      <c r="DJ50" s="143"/>
      <c r="DK50" s="143"/>
      <c r="DL50" s="143"/>
      <c r="DM50" s="143"/>
      <c r="DN50" s="143"/>
      <c r="DO50" s="143"/>
      <c r="DP50" s="143"/>
      <c r="DQ50" s="143"/>
      <c r="DR50" s="143"/>
      <c r="DS50" s="143"/>
      <c r="DT50" s="143"/>
      <c r="DU50" s="143"/>
      <c r="DV50" s="143"/>
      <c r="DW50" s="143"/>
      <c r="DX50" s="143"/>
      <c r="DY50" s="143"/>
      <c r="DZ50" s="143"/>
      <c r="EA50" s="143"/>
      <c r="EB50" s="143"/>
      <c r="EC50" s="143"/>
      <c r="ED50" s="143"/>
      <c r="EE50" s="143"/>
      <c r="EF50" s="143"/>
      <c r="EG50" s="143"/>
      <c r="EH50" s="143"/>
      <c r="EI50" s="143"/>
      <c r="EJ50" s="143"/>
      <c r="EK50" s="143"/>
      <c r="EL50" s="143"/>
      <c r="EM50" s="143"/>
      <c r="EN50" s="143"/>
      <c r="EO50" s="143"/>
      <c r="EP50" s="143"/>
      <c r="EQ50" s="143"/>
      <c r="ER50" s="143"/>
      <c r="ES50" s="143"/>
      <c r="ET50" s="143"/>
      <c r="EU50" s="143"/>
      <c r="EV50" s="143"/>
      <c r="EW50" s="143"/>
      <c r="EX50" s="143"/>
      <c r="EY50" s="143"/>
      <c r="EZ50" s="143"/>
      <c r="FA50" s="143"/>
      <c r="FB50" s="143"/>
      <c r="FC50" s="143"/>
      <c r="FD50" s="143"/>
      <c r="FE50" s="143"/>
      <c r="FF50" s="143"/>
      <c r="FG50" s="143"/>
      <c r="FH50" s="143"/>
      <c r="FI50" s="143"/>
      <c r="FJ50" s="143"/>
      <c r="FK50" s="143"/>
      <c r="FL50" s="143"/>
      <c r="FM50" s="143"/>
      <c r="FN50" s="143"/>
      <c r="FO50" s="143"/>
      <c r="FP50" s="143"/>
      <c r="FQ50" s="143"/>
      <c r="FR50" s="143"/>
      <c r="FS50" s="143"/>
      <c r="FT50" s="143"/>
      <c r="FU50" s="143"/>
      <c r="FV50" s="143"/>
      <c r="FW50" s="143"/>
      <c r="FX50" s="143"/>
      <c r="FY50" s="143"/>
      <c r="FZ50" s="143"/>
      <c r="GA50" s="143"/>
      <c r="GB50" s="143"/>
      <c r="GC50" s="143"/>
      <c r="GD50" s="143"/>
      <c r="GE50" s="143"/>
      <c r="GF50" s="143"/>
      <c r="GG50" s="143"/>
      <c r="GH50" s="143"/>
      <c r="GI50" s="143"/>
      <c r="GJ50" s="143"/>
      <c r="GK50" s="143"/>
      <c r="GL50" s="143"/>
      <c r="GM50" s="143"/>
      <c r="GN50" s="143"/>
      <c r="GO50" s="143"/>
      <c r="GP50" s="143"/>
      <c r="GQ50" s="143"/>
      <c r="GR50" s="143"/>
      <c r="GS50" s="143"/>
      <c r="GT50" s="143"/>
      <c r="GU50" s="143"/>
      <c r="GV50" s="143"/>
      <c r="GW50" s="143"/>
      <c r="GX50" s="143"/>
      <c r="GY50" s="143"/>
      <c r="GZ50" s="143"/>
    </row>
    <row r="51" spans="1:208" s="142" customFormat="1" ht="79.5" hidden="1" customHeight="1" x14ac:dyDescent="0.25">
      <c r="A51" s="151" t="s">
        <v>182</v>
      </c>
      <c r="B51" s="149" t="s">
        <v>181</v>
      </c>
      <c r="C51" s="144"/>
      <c r="D51" s="146"/>
      <c r="E51" s="14">
        <f t="shared" si="24"/>
        <v>0</v>
      </c>
      <c r="F51" s="14"/>
      <c r="G51" s="13"/>
      <c r="H51" s="144">
        <v>3393619</v>
      </c>
      <c r="I51" s="146">
        <v>3393619</v>
      </c>
      <c r="J51" s="14">
        <f t="shared" si="25"/>
        <v>0</v>
      </c>
      <c r="K51" s="14">
        <f t="shared" si="31"/>
        <v>100</v>
      </c>
      <c r="L51" s="129">
        <f t="shared" si="29"/>
        <v>26.467453193402484</v>
      </c>
      <c r="M51" s="129"/>
      <c r="N51" s="13"/>
      <c r="O51" s="144">
        <v>2085721</v>
      </c>
      <c r="P51" s="144">
        <v>2085721</v>
      </c>
      <c r="Q51" s="144">
        <f>P51-I51</f>
        <v>-1307898</v>
      </c>
      <c r="R51" s="14">
        <f>P51/I51*100</f>
        <v>61.460081405720558</v>
      </c>
      <c r="S51" s="146">
        <v>2085721</v>
      </c>
      <c r="T51" s="145"/>
      <c r="U51" s="144">
        <f t="shared" si="27"/>
        <v>0</v>
      </c>
      <c r="V51" s="14">
        <f t="shared" si="32"/>
        <v>100</v>
      </c>
      <c r="W51" s="129">
        <f t="shared" si="30"/>
        <v>14.709823322392115</v>
      </c>
      <c r="X51" s="13">
        <f t="shared" si="28"/>
        <v>-38.539918594279442</v>
      </c>
      <c r="Y51" s="13"/>
      <c r="Z51" s="130">
        <v>3772879</v>
      </c>
      <c r="AA51" s="128">
        <v>3772879</v>
      </c>
      <c r="AB51" s="129" t="e">
        <f>AA51-#REF!</f>
        <v>#REF!</v>
      </c>
      <c r="AC51" s="129"/>
      <c r="AD51" s="128"/>
      <c r="AE51" s="127">
        <f t="shared" si="23"/>
        <v>-3772879</v>
      </c>
      <c r="AF51" s="127" t="e">
        <f t="shared" si="33"/>
        <v>#REF!</v>
      </c>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c r="CN51" s="143"/>
      <c r="CO51" s="143"/>
      <c r="CP51" s="143"/>
      <c r="CQ51" s="143"/>
      <c r="CR51" s="143"/>
      <c r="CS51" s="143"/>
      <c r="CT51" s="143"/>
      <c r="CU51" s="143"/>
      <c r="CV51" s="143"/>
      <c r="CW51" s="143"/>
      <c r="CX51" s="143"/>
      <c r="CY51" s="143"/>
      <c r="CZ51" s="143"/>
      <c r="DA51" s="143"/>
      <c r="DB51" s="143"/>
      <c r="DC51" s="143"/>
      <c r="DD51" s="143"/>
      <c r="DE51" s="143"/>
      <c r="DF51" s="143"/>
      <c r="DG51" s="143"/>
      <c r="DH51" s="143"/>
      <c r="DI51" s="143"/>
      <c r="DJ51" s="143"/>
      <c r="DK51" s="143"/>
      <c r="DL51" s="143"/>
      <c r="DM51" s="143"/>
      <c r="DN51" s="143"/>
      <c r="DO51" s="143"/>
      <c r="DP51" s="143"/>
      <c r="DQ51" s="143"/>
      <c r="DR51" s="143"/>
      <c r="DS51" s="143"/>
      <c r="DT51" s="143"/>
      <c r="DU51" s="143"/>
      <c r="DV51" s="143"/>
      <c r="DW51" s="143"/>
      <c r="DX51" s="143"/>
      <c r="DY51" s="143"/>
      <c r="DZ51" s="143"/>
      <c r="EA51" s="143"/>
      <c r="EB51" s="143"/>
      <c r="EC51" s="143"/>
      <c r="ED51" s="143"/>
      <c r="EE51" s="143"/>
      <c r="EF51" s="143"/>
      <c r="EG51" s="143"/>
      <c r="EH51" s="143"/>
      <c r="EI51" s="143"/>
      <c r="EJ51" s="143"/>
      <c r="EK51" s="143"/>
      <c r="EL51" s="143"/>
      <c r="EM51" s="143"/>
      <c r="EN51" s="143"/>
      <c r="EO51" s="143"/>
      <c r="EP51" s="143"/>
      <c r="EQ51" s="143"/>
      <c r="ER51" s="143"/>
      <c r="ES51" s="143"/>
      <c r="ET51" s="143"/>
      <c r="EU51" s="143"/>
      <c r="EV51" s="143"/>
      <c r="EW51" s="143"/>
      <c r="EX51" s="143"/>
      <c r="EY51" s="143"/>
      <c r="EZ51" s="143"/>
      <c r="FA51" s="143"/>
      <c r="FB51" s="143"/>
      <c r="FC51" s="143"/>
      <c r="FD51" s="143"/>
      <c r="FE51" s="143"/>
      <c r="FF51" s="143"/>
      <c r="FG51" s="143"/>
      <c r="FH51" s="143"/>
      <c r="FI51" s="143"/>
      <c r="FJ51" s="143"/>
      <c r="FK51" s="143"/>
      <c r="FL51" s="143"/>
      <c r="FM51" s="143"/>
      <c r="FN51" s="143"/>
      <c r="FO51" s="143"/>
      <c r="FP51" s="143"/>
      <c r="FQ51" s="143"/>
      <c r="FR51" s="143"/>
      <c r="FS51" s="143"/>
      <c r="FT51" s="143"/>
      <c r="FU51" s="143"/>
      <c r="FV51" s="143"/>
      <c r="FW51" s="143"/>
      <c r="FX51" s="143"/>
      <c r="FY51" s="143"/>
      <c r="FZ51" s="143"/>
      <c r="GA51" s="143"/>
      <c r="GB51" s="143"/>
      <c r="GC51" s="143"/>
      <c r="GD51" s="143"/>
      <c r="GE51" s="143"/>
      <c r="GF51" s="143"/>
      <c r="GG51" s="143"/>
      <c r="GH51" s="143"/>
      <c r="GI51" s="143"/>
      <c r="GJ51" s="143"/>
      <c r="GK51" s="143"/>
      <c r="GL51" s="143"/>
      <c r="GM51" s="143"/>
      <c r="GN51" s="143"/>
      <c r="GO51" s="143"/>
      <c r="GP51" s="143"/>
      <c r="GQ51" s="143"/>
      <c r="GR51" s="143"/>
      <c r="GS51" s="143"/>
      <c r="GT51" s="143"/>
      <c r="GU51" s="143"/>
      <c r="GV51" s="143"/>
      <c r="GW51" s="143"/>
      <c r="GX51" s="143"/>
      <c r="GY51" s="143"/>
      <c r="GZ51" s="143"/>
    </row>
    <row r="52" spans="1:208" s="142" customFormat="1" ht="84.75" hidden="1" customHeight="1" x14ac:dyDescent="0.25">
      <c r="A52" s="151" t="s">
        <v>180</v>
      </c>
      <c r="B52" s="149" t="s">
        <v>179</v>
      </c>
      <c r="C52" s="144"/>
      <c r="D52" s="146"/>
      <c r="E52" s="14">
        <f t="shared" si="24"/>
        <v>0</v>
      </c>
      <c r="F52" s="14"/>
      <c r="G52" s="13"/>
      <c r="H52" s="144">
        <v>595809</v>
      </c>
      <c r="I52" s="146">
        <v>595809</v>
      </c>
      <c r="J52" s="14">
        <f t="shared" si="25"/>
        <v>0</v>
      </c>
      <c r="K52" s="14">
        <f t="shared" si="31"/>
        <v>100</v>
      </c>
      <c r="L52" s="129">
        <f t="shared" si="29"/>
        <v>4.6468229991958268</v>
      </c>
      <c r="M52" s="129"/>
      <c r="N52" s="13"/>
      <c r="O52" s="144">
        <v>24389</v>
      </c>
      <c r="P52" s="144">
        <v>24389</v>
      </c>
      <c r="Q52" s="144">
        <f>P52-I52</f>
        <v>-571420</v>
      </c>
      <c r="R52" s="14"/>
      <c r="S52" s="146">
        <v>24389</v>
      </c>
      <c r="T52" s="145"/>
      <c r="U52" s="144">
        <f t="shared" si="27"/>
        <v>0</v>
      </c>
      <c r="V52" s="14">
        <f t="shared" si="32"/>
        <v>100</v>
      </c>
      <c r="W52" s="129">
        <f t="shared" si="30"/>
        <v>0.17200664950385083</v>
      </c>
      <c r="X52" s="13">
        <f t="shared" si="28"/>
        <v>-95.906574086662005</v>
      </c>
      <c r="Y52" s="13"/>
      <c r="Z52" s="130"/>
      <c r="AA52" s="128"/>
      <c r="AB52" s="129" t="e">
        <f>AA52-#REF!</f>
        <v>#REF!</v>
      </c>
      <c r="AC52" s="129"/>
      <c r="AD52" s="128"/>
      <c r="AE52" s="127">
        <f t="shared" si="23"/>
        <v>0</v>
      </c>
      <c r="AF52" s="127" t="e">
        <f t="shared" si="33"/>
        <v>#REF!</v>
      </c>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c r="CN52" s="143"/>
      <c r="CO52" s="143"/>
      <c r="CP52" s="143"/>
      <c r="CQ52" s="143"/>
      <c r="CR52" s="143"/>
      <c r="CS52" s="143"/>
      <c r="CT52" s="143"/>
      <c r="CU52" s="143"/>
      <c r="CV52" s="143"/>
      <c r="CW52" s="143"/>
      <c r="CX52" s="143"/>
      <c r="CY52" s="143"/>
      <c r="CZ52" s="143"/>
      <c r="DA52" s="143"/>
      <c r="DB52" s="143"/>
      <c r="DC52" s="143"/>
      <c r="DD52" s="143"/>
      <c r="DE52" s="143"/>
      <c r="DF52" s="143"/>
      <c r="DG52" s="143"/>
      <c r="DH52" s="143"/>
      <c r="DI52" s="143"/>
      <c r="DJ52" s="143"/>
      <c r="DK52" s="143"/>
      <c r="DL52" s="143"/>
      <c r="DM52" s="143"/>
      <c r="DN52" s="143"/>
      <c r="DO52" s="143"/>
      <c r="DP52" s="143"/>
      <c r="DQ52" s="143"/>
      <c r="DR52" s="143"/>
      <c r="DS52" s="143"/>
      <c r="DT52" s="143"/>
      <c r="DU52" s="143"/>
      <c r="DV52" s="143"/>
      <c r="DW52" s="143"/>
      <c r="DX52" s="143"/>
      <c r="DY52" s="143"/>
      <c r="DZ52" s="143"/>
      <c r="EA52" s="143"/>
      <c r="EB52" s="143"/>
      <c r="EC52" s="143"/>
      <c r="ED52" s="143"/>
      <c r="EE52" s="143"/>
      <c r="EF52" s="143"/>
      <c r="EG52" s="143"/>
      <c r="EH52" s="143"/>
      <c r="EI52" s="143"/>
      <c r="EJ52" s="143"/>
      <c r="EK52" s="143"/>
      <c r="EL52" s="143"/>
      <c r="EM52" s="143"/>
      <c r="EN52" s="143"/>
      <c r="EO52" s="143"/>
      <c r="EP52" s="143"/>
      <c r="EQ52" s="143"/>
      <c r="ER52" s="143"/>
      <c r="ES52" s="143"/>
      <c r="ET52" s="143"/>
      <c r="EU52" s="143"/>
      <c r="EV52" s="143"/>
      <c r="EW52" s="143"/>
      <c r="EX52" s="143"/>
      <c r="EY52" s="143"/>
      <c r="EZ52" s="143"/>
      <c r="FA52" s="143"/>
      <c r="FB52" s="143"/>
      <c r="FC52" s="143"/>
      <c r="FD52" s="143"/>
      <c r="FE52" s="143"/>
      <c r="FF52" s="143"/>
      <c r="FG52" s="143"/>
      <c r="FH52" s="143"/>
      <c r="FI52" s="143"/>
      <c r="FJ52" s="143"/>
      <c r="FK52" s="143"/>
      <c r="FL52" s="143"/>
      <c r="FM52" s="143"/>
      <c r="FN52" s="143"/>
      <c r="FO52" s="143"/>
      <c r="FP52" s="143"/>
      <c r="FQ52" s="143"/>
      <c r="FR52" s="143"/>
      <c r="FS52" s="143"/>
      <c r="FT52" s="143"/>
      <c r="FU52" s="143"/>
      <c r="FV52" s="143"/>
      <c r="FW52" s="143"/>
      <c r="FX52" s="143"/>
      <c r="FY52" s="143"/>
      <c r="FZ52" s="143"/>
      <c r="GA52" s="143"/>
      <c r="GB52" s="143"/>
      <c r="GC52" s="143"/>
      <c r="GD52" s="143"/>
      <c r="GE52" s="143"/>
      <c r="GF52" s="143"/>
      <c r="GG52" s="143"/>
      <c r="GH52" s="143"/>
      <c r="GI52" s="143"/>
      <c r="GJ52" s="143"/>
      <c r="GK52" s="143"/>
      <c r="GL52" s="143"/>
      <c r="GM52" s="143"/>
      <c r="GN52" s="143"/>
      <c r="GO52" s="143"/>
      <c r="GP52" s="143"/>
      <c r="GQ52" s="143"/>
      <c r="GR52" s="143"/>
      <c r="GS52" s="143"/>
      <c r="GT52" s="143"/>
      <c r="GU52" s="143"/>
      <c r="GV52" s="143"/>
      <c r="GW52" s="143"/>
      <c r="GX52" s="143"/>
      <c r="GY52" s="143"/>
      <c r="GZ52" s="143"/>
    </row>
    <row r="53" spans="1:208" s="142" customFormat="1" ht="20.25" hidden="1" x14ac:dyDescent="0.25">
      <c r="A53" s="148" t="s">
        <v>178</v>
      </c>
      <c r="B53" s="147" t="s">
        <v>177</v>
      </c>
      <c r="C53" s="144">
        <v>2429908</v>
      </c>
      <c r="D53" s="146">
        <v>2396121</v>
      </c>
      <c r="E53" s="14">
        <f t="shared" si="24"/>
        <v>-33787</v>
      </c>
      <c r="F53" s="14">
        <f>D53/C53*100</f>
        <v>98.609535834278489</v>
      </c>
      <c r="G53" s="13"/>
      <c r="H53" s="144">
        <v>1706226</v>
      </c>
      <c r="I53" s="146">
        <v>1700270</v>
      </c>
      <c r="J53" s="14">
        <f t="shared" si="25"/>
        <v>-5956</v>
      </c>
      <c r="K53" s="14">
        <f t="shared" si="31"/>
        <v>99.650925492871394</v>
      </c>
      <c r="L53" s="129">
        <f t="shared" si="29"/>
        <v>13.260715667005178</v>
      </c>
      <c r="M53" s="129">
        <f>I53/D53*100-100</f>
        <v>-29.040728744499972</v>
      </c>
      <c r="N53" s="13"/>
      <c r="O53" s="144">
        <v>2387917</v>
      </c>
      <c r="P53" s="144">
        <v>2300038</v>
      </c>
      <c r="Q53" s="144">
        <f>P53-I53</f>
        <v>599768</v>
      </c>
      <c r="R53" s="14">
        <f>P53/I53*100</f>
        <v>135.27486810918265</v>
      </c>
      <c r="S53" s="146">
        <v>2335027</v>
      </c>
      <c r="T53" s="145"/>
      <c r="U53" s="144">
        <f t="shared" si="27"/>
        <v>-52890</v>
      </c>
      <c r="V53" s="14">
        <f t="shared" si="32"/>
        <v>97.785098895815892</v>
      </c>
      <c r="W53" s="129">
        <f t="shared" si="30"/>
        <v>16.468086874042736</v>
      </c>
      <c r="X53" s="13">
        <f t="shared" si="28"/>
        <v>37.332717744828756</v>
      </c>
      <c r="Y53" s="13"/>
      <c r="Z53" s="130">
        <v>3069119.9</v>
      </c>
      <c r="AA53" s="128">
        <v>3831415.3</v>
      </c>
      <c r="AB53" s="129" t="e">
        <f>AA53-#REF!</f>
        <v>#REF!</v>
      </c>
      <c r="AC53" s="129"/>
      <c r="AD53" s="128">
        <v>5415247.9000000004</v>
      </c>
      <c r="AE53" s="127">
        <f t="shared" si="23"/>
        <v>1583832.6000000006</v>
      </c>
      <c r="AF53" s="127" t="e">
        <f t="shared" si="33"/>
        <v>#REF!</v>
      </c>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c r="CN53" s="143"/>
      <c r="CO53" s="143"/>
      <c r="CP53" s="143"/>
      <c r="CQ53" s="143"/>
      <c r="CR53" s="143"/>
      <c r="CS53" s="143"/>
      <c r="CT53" s="143"/>
      <c r="CU53" s="143"/>
      <c r="CV53" s="143"/>
      <c r="CW53" s="143"/>
      <c r="CX53" s="143"/>
      <c r="CY53" s="143"/>
      <c r="CZ53" s="143"/>
      <c r="DA53" s="143"/>
      <c r="DB53" s="143"/>
      <c r="DC53" s="143"/>
      <c r="DD53" s="143"/>
      <c r="DE53" s="143"/>
      <c r="DF53" s="143"/>
      <c r="DG53" s="143"/>
      <c r="DH53" s="143"/>
      <c r="DI53" s="143"/>
      <c r="DJ53" s="143"/>
      <c r="DK53" s="143"/>
      <c r="DL53" s="143"/>
      <c r="DM53" s="143"/>
      <c r="DN53" s="143"/>
      <c r="DO53" s="143"/>
      <c r="DP53" s="143"/>
      <c r="DQ53" s="143"/>
      <c r="DR53" s="143"/>
      <c r="DS53" s="143"/>
      <c r="DT53" s="143"/>
      <c r="DU53" s="143"/>
      <c r="DV53" s="143"/>
      <c r="DW53" s="143"/>
      <c r="DX53" s="143"/>
      <c r="DY53" s="143"/>
      <c r="DZ53" s="143"/>
      <c r="EA53" s="143"/>
      <c r="EB53" s="143"/>
      <c r="EC53" s="143"/>
      <c r="ED53" s="143"/>
      <c r="EE53" s="143"/>
      <c r="EF53" s="143"/>
      <c r="EG53" s="143"/>
      <c r="EH53" s="143"/>
      <c r="EI53" s="143"/>
      <c r="EJ53" s="143"/>
      <c r="EK53" s="143"/>
      <c r="EL53" s="143"/>
      <c r="EM53" s="143"/>
      <c r="EN53" s="143"/>
      <c r="EO53" s="143"/>
      <c r="EP53" s="143"/>
      <c r="EQ53" s="143"/>
      <c r="ER53" s="143"/>
      <c r="ES53" s="143"/>
      <c r="ET53" s="143"/>
      <c r="EU53" s="143"/>
      <c r="EV53" s="143"/>
      <c r="EW53" s="143"/>
      <c r="EX53" s="143"/>
      <c r="EY53" s="143"/>
      <c r="EZ53" s="143"/>
      <c r="FA53" s="143"/>
      <c r="FB53" s="143"/>
      <c r="FC53" s="143"/>
      <c r="FD53" s="143"/>
      <c r="FE53" s="143"/>
      <c r="FF53" s="143"/>
      <c r="FG53" s="143"/>
      <c r="FH53" s="143"/>
      <c r="FI53" s="143"/>
      <c r="FJ53" s="143"/>
      <c r="FK53" s="143"/>
      <c r="FL53" s="143"/>
      <c r="FM53" s="143"/>
      <c r="FN53" s="143"/>
      <c r="FO53" s="143"/>
      <c r="FP53" s="143"/>
      <c r="FQ53" s="143"/>
      <c r="FR53" s="143"/>
      <c r="FS53" s="143"/>
      <c r="FT53" s="143"/>
      <c r="FU53" s="143"/>
      <c r="FV53" s="143"/>
      <c r="FW53" s="143"/>
      <c r="FX53" s="143"/>
      <c r="FY53" s="143"/>
      <c r="FZ53" s="143"/>
      <c r="GA53" s="143"/>
      <c r="GB53" s="143"/>
      <c r="GC53" s="143"/>
      <c r="GD53" s="143"/>
      <c r="GE53" s="143"/>
      <c r="GF53" s="143"/>
      <c r="GG53" s="143"/>
      <c r="GH53" s="143"/>
      <c r="GI53" s="143"/>
      <c r="GJ53" s="143"/>
      <c r="GK53" s="143"/>
      <c r="GL53" s="143"/>
      <c r="GM53" s="143"/>
      <c r="GN53" s="143"/>
      <c r="GO53" s="143"/>
      <c r="GP53" s="143"/>
      <c r="GQ53" s="143"/>
      <c r="GR53" s="143"/>
      <c r="GS53" s="143"/>
      <c r="GT53" s="143"/>
      <c r="GU53" s="143"/>
      <c r="GV53" s="143"/>
      <c r="GW53" s="143"/>
      <c r="GX53" s="143"/>
      <c r="GY53" s="143"/>
      <c r="GZ53" s="143"/>
    </row>
    <row r="54" spans="1:208" s="142" customFormat="1" ht="48" hidden="1" customHeight="1" x14ac:dyDescent="0.25">
      <c r="A54" s="148"/>
      <c r="B54" s="147" t="s">
        <v>176</v>
      </c>
      <c r="C54" s="144">
        <v>1483450</v>
      </c>
      <c r="D54" s="146">
        <v>1483450</v>
      </c>
      <c r="E54" s="14">
        <f t="shared" si="24"/>
        <v>0</v>
      </c>
      <c r="F54" s="14">
        <f>D54/C54*100</f>
        <v>100</v>
      </c>
      <c r="G54" s="13"/>
      <c r="H54" s="144">
        <v>26801</v>
      </c>
      <c r="I54" s="146">
        <v>26801</v>
      </c>
      <c r="J54" s="14">
        <f t="shared" si="25"/>
        <v>0</v>
      </c>
      <c r="K54" s="14">
        <f t="shared" si="31"/>
        <v>100</v>
      </c>
      <c r="L54" s="129">
        <f t="shared" si="29"/>
        <v>0.20902588447211665</v>
      </c>
      <c r="M54" s="129">
        <f>I54/D54*100-100</f>
        <v>-98.193333108631904</v>
      </c>
      <c r="N54" s="13"/>
      <c r="O54" s="144">
        <v>5553</v>
      </c>
      <c r="P54" s="144"/>
      <c r="Q54" s="144"/>
      <c r="R54" s="14"/>
      <c r="S54" s="146">
        <v>5553</v>
      </c>
      <c r="T54" s="145"/>
      <c r="U54" s="144">
        <f t="shared" si="27"/>
        <v>0</v>
      </c>
      <c r="V54" s="14">
        <f t="shared" si="32"/>
        <v>100</v>
      </c>
      <c r="W54" s="129">
        <f t="shared" si="30"/>
        <v>3.9163267239119427E-2</v>
      </c>
      <c r="X54" s="13">
        <f t="shared" si="28"/>
        <v>-79.280623857318758</v>
      </c>
      <c r="Y54" s="13"/>
      <c r="Z54" s="130"/>
      <c r="AA54" s="128"/>
      <c r="AB54" s="129" t="e">
        <f>AA54-#REF!</f>
        <v>#REF!</v>
      </c>
      <c r="AC54" s="129"/>
      <c r="AD54" s="128"/>
      <c r="AE54" s="127">
        <f t="shared" si="23"/>
        <v>0</v>
      </c>
      <c r="AF54" s="127" t="e">
        <f t="shared" si="33"/>
        <v>#REF!</v>
      </c>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c r="CN54" s="143"/>
      <c r="CO54" s="143"/>
      <c r="CP54" s="143"/>
      <c r="CQ54" s="143"/>
      <c r="CR54" s="143"/>
      <c r="CS54" s="143"/>
      <c r="CT54" s="143"/>
      <c r="CU54" s="143"/>
      <c r="CV54" s="143"/>
      <c r="CW54" s="143"/>
      <c r="CX54" s="143"/>
      <c r="CY54" s="143"/>
      <c r="CZ54" s="143"/>
      <c r="DA54" s="143"/>
      <c r="DB54" s="143"/>
      <c r="DC54" s="143"/>
      <c r="DD54" s="143"/>
      <c r="DE54" s="143"/>
      <c r="DF54" s="143"/>
      <c r="DG54" s="143"/>
      <c r="DH54" s="143"/>
      <c r="DI54" s="143"/>
      <c r="DJ54" s="143"/>
      <c r="DK54" s="143"/>
      <c r="DL54" s="143"/>
      <c r="DM54" s="143"/>
      <c r="DN54" s="143"/>
      <c r="DO54" s="143"/>
      <c r="DP54" s="143"/>
      <c r="DQ54" s="143"/>
      <c r="DR54" s="143"/>
      <c r="DS54" s="143"/>
      <c r="DT54" s="143"/>
      <c r="DU54" s="143"/>
      <c r="DV54" s="143"/>
      <c r="DW54" s="143"/>
      <c r="DX54" s="143"/>
      <c r="DY54" s="143"/>
      <c r="DZ54" s="143"/>
      <c r="EA54" s="143"/>
      <c r="EB54" s="143"/>
      <c r="EC54" s="143"/>
      <c r="ED54" s="143"/>
      <c r="EE54" s="143"/>
      <c r="EF54" s="143"/>
      <c r="EG54" s="143"/>
      <c r="EH54" s="143"/>
      <c r="EI54" s="143"/>
      <c r="EJ54" s="143"/>
      <c r="EK54" s="143"/>
      <c r="EL54" s="143"/>
      <c r="EM54" s="143"/>
      <c r="EN54" s="143"/>
      <c r="EO54" s="143"/>
      <c r="EP54" s="143"/>
      <c r="EQ54" s="143"/>
      <c r="ER54" s="143"/>
      <c r="ES54" s="143"/>
      <c r="ET54" s="143"/>
      <c r="EU54" s="143"/>
      <c r="EV54" s="143"/>
      <c r="EW54" s="143"/>
      <c r="EX54" s="143"/>
      <c r="EY54" s="143"/>
      <c r="EZ54" s="143"/>
      <c r="FA54" s="143"/>
      <c r="FB54" s="143"/>
      <c r="FC54" s="143"/>
      <c r="FD54" s="143"/>
      <c r="FE54" s="143"/>
      <c r="FF54" s="143"/>
      <c r="FG54" s="143"/>
      <c r="FH54" s="143"/>
      <c r="FI54" s="143"/>
      <c r="FJ54" s="143"/>
      <c r="FK54" s="143"/>
      <c r="FL54" s="143"/>
      <c r="FM54" s="143"/>
      <c r="FN54" s="143"/>
      <c r="FO54" s="143"/>
      <c r="FP54" s="143"/>
      <c r="FQ54" s="143"/>
      <c r="FR54" s="143"/>
      <c r="FS54" s="143"/>
      <c r="FT54" s="143"/>
      <c r="FU54" s="143"/>
      <c r="FV54" s="143"/>
      <c r="FW54" s="143"/>
      <c r="FX54" s="143"/>
      <c r="FY54" s="143"/>
      <c r="FZ54" s="143"/>
      <c r="GA54" s="143"/>
      <c r="GB54" s="143"/>
      <c r="GC54" s="143"/>
      <c r="GD54" s="143"/>
      <c r="GE54" s="143"/>
      <c r="GF54" s="143"/>
      <c r="GG54" s="143"/>
      <c r="GH54" s="143"/>
      <c r="GI54" s="143"/>
      <c r="GJ54" s="143"/>
      <c r="GK54" s="143"/>
      <c r="GL54" s="143"/>
      <c r="GM54" s="143"/>
      <c r="GN54" s="143"/>
      <c r="GO54" s="143"/>
      <c r="GP54" s="143"/>
      <c r="GQ54" s="143"/>
      <c r="GR54" s="143"/>
      <c r="GS54" s="143"/>
      <c r="GT54" s="143"/>
      <c r="GU54" s="143"/>
      <c r="GV54" s="143"/>
      <c r="GW54" s="143"/>
      <c r="GX54" s="143"/>
      <c r="GY54" s="143"/>
      <c r="GZ54" s="143"/>
    </row>
    <row r="55" spans="1:208" s="142" customFormat="1" ht="20.25" hidden="1" x14ac:dyDescent="0.25">
      <c r="A55" s="148" t="s">
        <v>175</v>
      </c>
      <c r="B55" s="147" t="s">
        <v>174</v>
      </c>
      <c r="C55" s="144">
        <v>1603390</v>
      </c>
      <c r="D55" s="146">
        <v>1602432</v>
      </c>
      <c r="E55" s="14">
        <f t="shared" si="24"/>
        <v>-958</v>
      </c>
      <c r="F55" s="14">
        <f>D55/C55*100</f>
        <v>99.940251591939571</v>
      </c>
      <c r="G55" s="13"/>
      <c r="H55" s="144">
        <f>H57+H58+H59+H60+H61+H62</f>
        <v>2134721</v>
      </c>
      <c r="I55" s="146">
        <f>I57+I58+I59+I60+I61+I62</f>
        <v>1939322</v>
      </c>
      <c r="J55" s="14">
        <f t="shared" si="25"/>
        <v>-195399</v>
      </c>
      <c r="K55" s="14">
        <f t="shared" si="31"/>
        <v>90.846625858835878</v>
      </c>
      <c r="L55" s="129">
        <f t="shared" si="29"/>
        <v>15.125125791061311</v>
      </c>
      <c r="M55" s="129">
        <f>I55/D55*100-100</f>
        <v>21.023669023084906</v>
      </c>
      <c r="N55" s="13"/>
      <c r="O55" s="144">
        <f>O57+O58+O59+O60+O61+O62</f>
        <v>1958649</v>
      </c>
      <c r="P55" s="144">
        <f>P57+P58+P59+P60+P61+P62</f>
        <v>1874279</v>
      </c>
      <c r="Q55" s="144">
        <f t="shared" ref="Q55:Q62" si="34">P55-I55</f>
        <v>-65043</v>
      </c>
      <c r="R55" s="14">
        <f t="shared" ref="R55:R60" si="35">P55/I55*100</f>
        <v>96.646095903619923</v>
      </c>
      <c r="S55" s="146">
        <f>S57+S58+S59+S60+S61+S62</f>
        <v>1954279</v>
      </c>
      <c r="T55" s="145"/>
      <c r="U55" s="144">
        <f t="shared" si="27"/>
        <v>-4370</v>
      </c>
      <c r="V55" s="14">
        <f t="shared" si="32"/>
        <v>99.776887027742077</v>
      </c>
      <c r="W55" s="129">
        <f t="shared" si="30"/>
        <v>13.782811225787697</v>
      </c>
      <c r="X55" s="13">
        <f t="shared" si="28"/>
        <v>0.77124892101466003</v>
      </c>
      <c r="Y55" s="13"/>
      <c r="Z55" s="130">
        <v>1464198.4</v>
      </c>
      <c r="AA55" s="128">
        <v>3357854.2</v>
      </c>
      <c r="AB55" s="129" t="e">
        <f>AA55-#REF!</f>
        <v>#REF!</v>
      </c>
      <c r="AC55" s="129"/>
      <c r="AD55" s="128">
        <v>2331985.5</v>
      </c>
      <c r="AE55" s="127">
        <f t="shared" si="23"/>
        <v>-1025868.7000000002</v>
      </c>
      <c r="AF55" s="127" t="e">
        <f t="shared" si="33"/>
        <v>#REF!</v>
      </c>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c r="CN55" s="143"/>
      <c r="CO55" s="143"/>
      <c r="CP55" s="143"/>
      <c r="CQ55" s="143"/>
      <c r="CR55" s="143"/>
      <c r="CS55" s="143"/>
      <c r="CT55" s="143"/>
      <c r="CU55" s="143"/>
      <c r="CV55" s="143"/>
      <c r="CW55" s="143"/>
      <c r="CX55" s="143"/>
      <c r="CY55" s="143"/>
      <c r="CZ55" s="143"/>
      <c r="DA55" s="143"/>
      <c r="DB55" s="143"/>
      <c r="DC55" s="143"/>
      <c r="DD55" s="143"/>
      <c r="DE55" s="143"/>
      <c r="DF55" s="143"/>
      <c r="DG55" s="143"/>
      <c r="DH55" s="143"/>
      <c r="DI55" s="143"/>
      <c r="DJ55" s="143"/>
      <c r="DK55" s="143"/>
      <c r="DL55" s="143"/>
      <c r="DM55" s="143"/>
      <c r="DN55" s="143"/>
      <c r="DO55" s="143"/>
      <c r="DP55" s="143"/>
      <c r="DQ55" s="143"/>
      <c r="DR55" s="143"/>
      <c r="DS55" s="143"/>
      <c r="DT55" s="143"/>
      <c r="DU55" s="143"/>
      <c r="DV55" s="143"/>
      <c r="DW55" s="143"/>
      <c r="DX55" s="143"/>
      <c r="DY55" s="143"/>
      <c r="DZ55" s="143"/>
      <c r="EA55" s="143"/>
      <c r="EB55" s="143"/>
      <c r="EC55" s="143"/>
      <c r="ED55" s="143"/>
      <c r="EE55" s="143"/>
      <c r="EF55" s="143"/>
      <c r="EG55" s="143"/>
      <c r="EH55" s="143"/>
      <c r="EI55" s="143"/>
      <c r="EJ55" s="143"/>
      <c r="EK55" s="143"/>
      <c r="EL55" s="143"/>
      <c r="EM55" s="143"/>
      <c r="EN55" s="143"/>
      <c r="EO55" s="143"/>
      <c r="EP55" s="143"/>
      <c r="EQ55" s="143"/>
      <c r="ER55" s="143"/>
      <c r="ES55" s="143"/>
      <c r="ET55" s="143"/>
      <c r="EU55" s="143"/>
      <c r="EV55" s="143"/>
      <c r="EW55" s="143"/>
      <c r="EX55" s="143"/>
      <c r="EY55" s="143"/>
      <c r="EZ55" s="143"/>
      <c r="FA55" s="143"/>
      <c r="FB55" s="143"/>
      <c r="FC55" s="143"/>
      <c r="FD55" s="143"/>
      <c r="FE55" s="143"/>
      <c r="FF55" s="143"/>
      <c r="FG55" s="143"/>
      <c r="FH55" s="143"/>
      <c r="FI55" s="143"/>
      <c r="FJ55" s="143"/>
      <c r="FK55" s="143"/>
      <c r="FL55" s="143"/>
      <c r="FM55" s="143"/>
      <c r="FN55" s="143"/>
      <c r="FO55" s="143"/>
      <c r="FP55" s="143"/>
      <c r="FQ55" s="143"/>
      <c r="FR55" s="143"/>
      <c r="FS55" s="143"/>
      <c r="FT55" s="143"/>
      <c r="FU55" s="143"/>
      <c r="FV55" s="143"/>
      <c r="FW55" s="143"/>
      <c r="FX55" s="143"/>
      <c r="FY55" s="143"/>
      <c r="FZ55" s="143"/>
      <c r="GA55" s="143"/>
      <c r="GB55" s="143"/>
      <c r="GC55" s="143"/>
      <c r="GD55" s="143"/>
      <c r="GE55" s="143"/>
      <c r="GF55" s="143"/>
      <c r="GG55" s="143"/>
      <c r="GH55" s="143"/>
      <c r="GI55" s="143"/>
      <c r="GJ55" s="143"/>
      <c r="GK55" s="143"/>
      <c r="GL55" s="143"/>
      <c r="GM55" s="143"/>
      <c r="GN55" s="143"/>
      <c r="GO55" s="143"/>
      <c r="GP55" s="143"/>
      <c r="GQ55" s="143"/>
      <c r="GR55" s="143"/>
      <c r="GS55" s="143"/>
      <c r="GT55" s="143"/>
      <c r="GU55" s="143"/>
      <c r="GV55" s="143"/>
      <c r="GW55" s="143"/>
      <c r="GX55" s="143"/>
      <c r="GY55" s="143"/>
      <c r="GZ55" s="143"/>
    </row>
    <row r="56" spans="1:208" s="142" customFormat="1" ht="40.5" hidden="1" customHeight="1" x14ac:dyDescent="0.25">
      <c r="A56" s="150" t="s">
        <v>173</v>
      </c>
      <c r="B56" s="149" t="s">
        <v>171</v>
      </c>
      <c r="C56" s="144"/>
      <c r="D56" s="146"/>
      <c r="E56" s="14">
        <f t="shared" si="24"/>
        <v>0</v>
      </c>
      <c r="F56" s="14" t="e">
        <f>D56/C56*100</f>
        <v>#DIV/0!</v>
      </c>
      <c r="G56" s="13"/>
      <c r="H56" s="144"/>
      <c r="I56" s="146"/>
      <c r="J56" s="14">
        <f t="shared" si="25"/>
        <v>0</v>
      </c>
      <c r="K56" s="14"/>
      <c r="L56" s="129">
        <f t="shared" si="29"/>
        <v>0</v>
      </c>
      <c r="M56" s="129" t="e">
        <f>I56/D56*100-100</f>
        <v>#DIV/0!</v>
      </c>
      <c r="N56" s="13"/>
      <c r="O56" s="144"/>
      <c r="P56" s="144"/>
      <c r="Q56" s="144">
        <f t="shared" si="34"/>
        <v>0</v>
      </c>
      <c r="R56" s="14" t="e">
        <f t="shared" si="35"/>
        <v>#DIV/0!</v>
      </c>
      <c r="S56" s="146"/>
      <c r="T56" s="145"/>
      <c r="U56" s="144">
        <f t="shared" si="27"/>
        <v>0</v>
      </c>
      <c r="V56" s="14" t="e">
        <f t="shared" si="32"/>
        <v>#DIV/0!</v>
      </c>
      <c r="W56" s="129">
        <f t="shared" si="30"/>
        <v>0</v>
      </c>
      <c r="X56" s="13" t="e">
        <f t="shared" si="28"/>
        <v>#DIV/0!</v>
      </c>
      <c r="Y56" s="13"/>
      <c r="Z56" s="130"/>
      <c r="AA56" s="128"/>
      <c r="AB56" s="129" t="e">
        <f>AA56-#REF!</f>
        <v>#REF!</v>
      </c>
      <c r="AC56" s="129"/>
      <c r="AD56" s="128"/>
      <c r="AE56" s="127">
        <f t="shared" si="23"/>
        <v>0</v>
      </c>
      <c r="AF56" s="127" t="e">
        <f t="shared" si="33"/>
        <v>#REF!</v>
      </c>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c r="CN56" s="143"/>
      <c r="CO56" s="143"/>
      <c r="CP56" s="143"/>
      <c r="CQ56" s="143"/>
      <c r="CR56" s="143"/>
      <c r="CS56" s="143"/>
      <c r="CT56" s="143"/>
      <c r="CU56" s="143"/>
      <c r="CV56" s="143"/>
      <c r="CW56" s="143"/>
      <c r="CX56" s="143"/>
      <c r="CY56" s="143"/>
      <c r="CZ56" s="143"/>
      <c r="DA56" s="143"/>
      <c r="DB56" s="143"/>
      <c r="DC56" s="143"/>
      <c r="DD56" s="143"/>
      <c r="DE56" s="143"/>
      <c r="DF56" s="143"/>
      <c r="DG56" s="143"/>
      <c r="DH56" s="143"/>
      <c r="DI56" s="143"/>
      <c r="DJ56" s="143"/>
      <c r="DK56" s="143"/>
      <c r="DL56" s="143"/>
      <c r="DM56" s="143"/>
      <c r="DN56" s="143"/>
      <c r="DO56" s="143"/>
      <c r="DP56" s="143"/>
      <c r="DQ56" s="143"/>
      <c r="DR56" s="143"/>
      <c r="DS56" s="143"/>
      <c r="DT56" s="143"/>
      <c r="DU56" s="143"/>
      <c r="DV56" s="143"/>
      <c r="DW56" s="143"/>
      <c r="DX56" s="143"/>
      <c r="DY56" s="143"/>
      <c r="DZ56" s="143"/>
      <c r="EA56" s="143"/>
      <c r="EB56" s="143"/>
      <c r="EC56" s="143"/>
      <c r="ED56" s="143"/>
      <c r="EE56" s="143"/>
      <c r="EF56" s="143"/>
      <c r="EG56" s="143"/>
      <c r="EH56" s="143"/>
      <c r="EI56" s="143"/>
      <c r="EJ56" s="143"/>
      <c r="EK56" s="143"/>
      <c r="EL56" s="143"/>
      <c r="EM56" s="143"/>
      <c r="EN56" s="143"/>
      <c r="EO56" s="143"/>
      <c r="EP56" s="143"/>
      <c r="EQ56" s="143"/>
      <c r="ER56" s="143"/>
      <c r="ES56" s="143"/>
      <c r="ET56" s="143"/>
      <c r="EU56" s="143"/>
      <c r="EV56" s="143"/>
      <c r="EW56" s="143"/>
      <c r="EX56" s="143"/>
      <c r="EY56" s="143"/>
      <c r="EZ56" s="143"/>
      <c r="FA56" s="143"/>
      <c r="FB56" s="143"/>
      <c r="FC56" s="143"/>
      <c r="FD56" s="143"/>
      <c r="FE56" s="143"/>
      <c r="FF56" s="143"/>
      <c r="FG56" s="143"/>
      <c r="FH56" s="143"/>
      <c r="FI56" s="143"/>
      <c r="FJ56" s="143"/>
      <c r="FK56" s="143"/>
      <c r="FL56" s="143"/>
      <c r="FM56" s="143"/>
      <c r="FN56" s="143"/>
      <c r="FO56" s="143"/>
      <c r="FP56" s="143"/>
      <c r="FQ56" s="143"/>
      <c r="FR56" s="143"/>
      <c r="FS56" s="143"/>
      <c r="FT56" s="143"/>
      <c r="FU56" s="143"/>
      <c r="FV56" s="143"/>
      <c r="FW56" s="143"/>
      <c r="FX56" s="143"/>
      <c r="FY56" s="143"/>
      <c r="FZ56" s="143"/>
      <c r="GA56" s="143"/>
      <c r="GB56" s="143"/>
      <c r="GC56" s="143"/>
      <c r="GD56" s="143"/>
      <c r="GE56" s="143"/>
      <c r="GF56" s="143"/>
      <c r="GG56" s="143"/>
      <c r="GH56" s="143"/>
      <c r="GI56" s="143"/>
      <c r="GJ56" s="143"/>
      <c r="GK56" s="143"/>
      <c r="GL56" s="143"/>
      <c r="GM56" s="143"/>
      <c r="GN56" s="143"/>
      <c r="GO56" s="143"/>
      <c r="GP56" s="143"/>
      <c r="GQ56" s="143"/>
      <c r="GR56" s="143"/>
      <c r="GS56" s="143"/>
      <c r="GT56" s="143"/>
      <c r="GU56" s="143"/>
      <c r="GV56" s="143"/>
      <c r="GW56" s="143"/>
      <c r="GX56" s="143"/>
      <c r="GY56" s="143"/>
      <c r="GZ56" s="143"/>
    </row>
    <row r="57" spans="1:208" s="142" customFormat="1" ht="60.75" hidden="1" customHeight="1" x14ac:dyDescent="0.25">
      <c r="A57" s="150" t="s">
        <v>172</v>
      </c>
      <c r="B57" s="149" t="s">
        <v>171</v>
      </c>
      <c r="C57" s="144"/>
      <c r="D57" s="146"/>
      <c r="E57" s="14">
        <f t="shared" si="24"/>
        <v>0</v>
      </c>
      <c r="F57" s="14"/>
      <c r="G57" s="13"/>
      <c r="H57" s="144">
        <v>36123</v>
      </c>
      <c r="I57" s="146">
        <v>36123</v>
      </c>
      <c r="J57" s="14">
        <f t="shared" si="25"/>
        <v>0</v>
      </c>
      <c r="K57" s="14">
        <f>I57/H57*100</f>
        <v>100</v>
      </c>
      <c r="L57" s="129">
        <f t="shared" si="29"/>
        <v>0.28172986175091486</v>
      </c>
      <c r="M57" s="129"/>
      <c r="N57" s="13"/>
      <c r="O57" s="144">
        <v>38808</v>
      </c>
      <c r="P57" s="144">
        <v>38808</v>
      </c>
      <c r="Q57" s="144">
        <f t="shared" si="34"/>
        <v>2685</v>
      </c>
      <c r="R57" s="14">
        <f t="shared" si="35"/>
        <v>107.43293746366579</v>
      </c>
      <c r="S57" s="146">
        <v>38808</v>
      </c>
      <c r="T57" s="145"/>
      <c r="U57" s="144">
        <f t="shared" si="27"/>
        <v>0</v>
      </c>
      <c r="V57" s="14">
        <f t="shared" si="32"/>
        <v>100</v>
      </c>
      <c r="W57" s="129">
        <f t="shared" si="30"/>
        <v>0.27369855483805994</v>
      </c>
      <c r="X57" s="13">
        <f t="shared" si="28"/>
        <v>7.4329374636657946</v>
      </c>
      <c r="Y57" s="13"/>
      <c r="Z57" s="130"/>
      <c r="AA57" s="128"/>
      <c r="AB57" s="129" t="e">
        <f>AA57-#REF!</f>
        <v>#REF!</v>
      </c>
      <c r="AC57" s="129"/>
      <c r="AD57" s="128"/>
      <c r="AE57" s="127">
        <f t="shared" si="23"/>
        <v>0</v>
      </c>
      <c r="AF57" s="127" t="e">
        <f t="shared" si="33"/>
        <v>#REF!</v>
      </c>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c r="CN57" s="143"/>
      <c r="CO57" s="143"/>
      <c r="CP57" s="143"/>
      <c r="CQ57" s="143"/>
      <c r="CR57" s="143"/>
      <c r="CS57" s="143"/>
      <c r="CT57" s="143"/>
      <c r="CU57" s="143"/>
      <c r="CV57" s="143"/>
      <c r="CW57" s="143"/>
      <c r="CX57" s="143"/>
      <c r="CY57" s="143"/>
      <c r="CZ57" s="143"/>
      <c r="DA57" s="143"/>
      <c r="DB57" s="143"/>
      <c r="DC57" s="143"/>
      <c r="DD57" s="143"/>
      <c r="DE57" s="143"/>
      <c r="DF57" s="143"/>
      <c r="DG57" s="143"/>
      <c r="DH57" s="143"/>
      <c r="DI57" s="143"/>
      <c r="DJ57" s="143"/>
      <c r="DK57" s="143"/>
      <c r="DL57" s="143"/>
      <c r="DM57" s="143"/>
      <c r="DN57" s="143"/>
      <c r="DO57" s="143"/>
      <c r="DP57" s="143"/>
      <c r="DQ57" s="143"/>
      <c r="DR57" s="143"/>
      <c r="DS57" s="143"/>
      <c r="DT57" s="143"/>
      <c r="DU57" s="143"/>
      <c r="DV57" s="143"/>
      <c r="DW57" s="143"/>
      <c r="DX57" s="143"/>
      <c r="DY57" s="143"/>
      <c r="DZ57" s="143"/>
      <c r="EA57" s="143"/>
      <c r="EB57" s="143"/>
      <c r="EC57" s="143"/>
      <c r="ED57" s="143"/>
      <c r="EE57" s="143"/>
      <c r="EF57" s="143"/>
      <c r="EG57" s="143"/>
      <c r="EH57" s="143"/>
      <c r="EI57" s="143"/>
      <c r="EJ57" s="143"/>
      <c r="EK57" s="143"/>
      <c r="EL57" s="143"/>
      <c r="EM57" s="143"/>
      <c r="EN57" s="143"/>
      <c r="EO57" s="143"/>
      <c r="EP57" s="143"/>
      <c r="EQ57" s="143"/>
      <c r="ER57" s="143"/>
      <c r="ES57" s="143"/>
      <c r="ET57" s="143"/>
      <c r="EU57" s="143"/>
      <c r="EV57" s="143"/>
      <c r="EW57" s="143"/>
      <c r="EX57" s="143"/>
      <c r="EY57" s="143"/>
      <c r="EZ57" s="143"/>
      <c r="FA57" s="143"/>
      <c r="FB57" s="143"/>
      <c r="FC57" s="143"/>
      <c r="FD57" s="143"/>
      <c r="FE57" s="143"/>
      <c r="FF57" s="143"/>
      <c r="FG57" s="143"/>
      <c r="FH57" s="143"/>
      <c r="FI57" s="143"/>
      <c r="FJ57" s="143"/>
      <c r="FK57" s="143"/>
      <c r="FL57" s="143"/>
      <c r="FM57" s="143"/>
      <c r="FN57" s="143"/>
      <c r="FO57" s="143"/>
      <c r="FP57" s="143"/>
      <c r="FQ57" s="143"/>
      <c r="FR57" s="143"/>
      <c r="FS57" s="143"/>
      <c r="FT57" s="143"/>
      <c r="FU57" s="143"/>
      <c r="FV57" s="143"/>
      <c r="FW57" s="143"/>
      <c r="FX57" s="143"/>
      <c r="FY57" s="143"/>
      <c r="FZ57" s="143"/>
      <c r="GA57" s="143"/>
      <c r="GB57" s="143"/>
      <c r="GC57" s="143"/>
      <c r="GD57" s="143"/>
      <c r="GE57" s="143"/>
      <c r="GF57" s="143"/>
      <c r="GG57" s="143"/>
      <c r="GH57" s="143"/>
      <c r="GI57" s="143"/>
      <c r="GJ57" s="143"/>
      <c r="GK57" s="143"/>
      <c r="GL57" s="143"/>
      <c r="GM57" s="143"/>
      <c r="GN57" s="143"/>
      <c r="GO57" s="143"/>
      <c r="GP57" s="143"/>
      <c r="GQ57" s="143"/>
      <c r="GR57" s="143"/>
      <c r="GS57" s="143"/>
      <c r="GT57" s="143"/>
      <c r="GU57" s="143"/>
      <c r="GV57" s="143"/>
      <c r="GW57" s="143"/>
      <c r="GX57" s="143"/>
      <c r="GY57" s="143"/>
      <c r="GZ57" s="143"/>
    </row>
    <row r="58" spans="1:208" s="142" customFormat="1" ht="81" hidden="1" customHeight="1" x14ac:dyDescent="0.25">
      <c r="A58" s="150" t="s">
        <v>170</v>
      </c>
      <c r="B58" s="149" t="s">
        <v>169</v>
      </c>
      <c r="C58" s="144"/>
      <c r="D58" s="146"/>
      <c r="E58" s="14">
        <f t="shared" si="24"/>
        <v>0</v>
      </c>
      <c r="F58" s="14"/>
      <c r="G58" s="13"/>
      <c r="H58" s="144"/>
      <c r="I58" s="146"/>
      <c r="J58" s="14">
        <f t="shared" si="25"/>
        <v>0</v>
      </c>
      <c r="K58" s="14"/>
      <c r="L58" s="129">
        <f t="shared" si="29"/>
        <v>0</v>
      </c>
      <c r="M58" s="129"/>
      <c r="N58" s="13"/>
      <c r="O58" s="144">
        <v>1828455</v>
      </c>
      <c r="P58" s="144">
        <v>1748455</v>
      </c>
      <c r="Q58" s="144">
        <f t="shared" si="34"/>
        <v>1748455</v>
      </c>
      <c r="R58" s="14" t="e">
        <f t="shared" si="35"/>
        <v>#DIV/0!</v>
      </c>
      <c r="S58" s="146">
        <v>1828455</v>
      </c>
      <c r="T58" s="145"/>
      <c r="U58" s="144">
        <f t="shared" si="27"/>
        <v>0</v>
      </c>
      <c r="V58" s="14">
        <f t="shared" si="32"/>
        <v>100</v>
      </c>
      <c r="W58" s="129">
        <f t="shared" si="30"/>
        <v>12.895420817522801</v>
      </c>
      <c r="X58" s="13"/>
      <c r="Y58" s="13"/>
      <c r="Z58" s="130"/>
      <c r="AA58" s="128"/>
      <c r="AB58" s="129" t="e">
        <f>AA58-#REF!</f>
        <v>#REF!</v>
      </c>
      <c r="AC58" s="129"/>
      <c r="AD58" s="128"/>
      <c r="AE58" s="127">
        <f t="shared" si="23"/>
        <v>0</v>
      </c>
      <c r="AF58" s="127" t="e">
        <f t="shared" si="33"/>
        <v>#REF!</v>
      </c>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c r="CN58" s="143"/>
      <c r="CO58" s="143"/>
      <c r="CP58" s="143"/>
      <c r="CQ58" s="143"/>
      <c r="CR58" s="143"/>
      <c r="CS58" s="143"/>
      <c r="CT58" s="143"/>
      <c r="CU58" s="143"/>
      <c r="CV58" s="143"/>
      <c r="CW58" s="143"/>
      <c r="CX58" s="143"/>
      <c r="CY58" s="143"/>
      <c r="CZ58" s="143"/>
      <c r="DA58" s="143"/>
      <c r="DB58" s="143"/>
      <c r="DC58" s="143"/>
      <c r="DD58" s="143"/>
      <c r="DE58" s="143"/>
      <c r="DF58" s="143"/>
      <c r="DG58" s="143"/>
      <c r="DH58" s="143"/>
      <c r="DI58" s="143"/>
      <c r="DJ58" s="143"/>
      <c r="DK58" s="143"/>
      <c r="DL58" s="143"/>
      <c r="DM58" s="143"/>
      <c r="DN58" s="143"/>
      <c r="DO58" s="143"/>
      <c r="DP58" s="143"/>
      <c r="DQ58" s="143"/>
      <c r="DR58" s="143"/>
      <c r="DS58" s="143"/>
      <c r="DT58" s="143"/>
      <c r="DU58" s="143"/>
      <c r="DV58" s="143"/>
      <c r="DW58" s="143"/>
      <c r="DX58" s="143"/>
      <c r="DY58" s="143"/>
      <c r="DZ58" s="143"/>
      <c r="EA58" s="143"/>
      <c r="EB58" s="143"/>
      <c r="EC58" s="143"/>
      <c r="ED58" s="143"/>
      <c r="EE58" s="143"/>
      <c r="EF58" s="143"/>
      <c r="EG58" s="143"/>
      <c r="EH58" s="143"/>
      <c r="EI58" s="143"/>
      <c r="EJ58" s="143"/>
      <c r="EK58" s="143"/>
      <c r="EL58" s="143"/>
      <c r="EM58" s="143"/>
      <c r="EN58" s="143"/>
      <c r="EO58" s="143"/>
      <c r="EP58" s="143"/>
      <c r="EQ58" s="143"/>
      <c r="ER58" s="143"/>
      <c r="ES58" s="143"/>
      <c r="ET58" s="143"/>
      <c r="EU58" s="143"/>
      <c r="EV58" s="143"/>
      <c r="EW58" s="143"/>
      <c r="EX58" s="143"/>
      <c r="EY58" s="143"/>
      <c r="EZ58" s="143"/>
      <c r="FA58" s="143"/>
      <c r="FB58" s="143"/>
      <c r="FC58" s="143"/>
      <c r="FD58" s="143"/>
      <c r="FE58" s="143"/>
      <c r="FF58" s="143"/>
      <c r="FG58" s="143"/>
      <c r="FH58" s="143"/>
      <c r="FI58" s="143"/>
      <c r="FJ58" s="143"/>
      <c r="FK58" s="143"/>
      <c r="FL58" s="143"/>
      <c r="FM58" s="143"/>
      <c r="FN58" s="143"/>
      <c r="FO58" s="143"/>
      <c r="FP58" s="143"/>
      <c r="FQ58" s="143"/>
      <c r="FR58" s="143"/>
      <c r="FS58" s="143"/>
      <c r="FT58" s="143"/>
      <c r="FU58" s="143"/>
      <c r="FV58" s="143"/>
      <c r="FW58" s="143"/>
      <c r="FX58" s="143"/>
      <c r="FY58" s="143"/>
      <c r="FZ58" s="143"/>
      <c r="GA58" s="143"/>
      <c r="GB58" s="143"/>
      <c r="GC58" s="143"/>
      <c r="GD58" s="143"/>
      <c r="GE58" s="143"/>
      <c r="GF58" s="143"/>
      <c r="GG58" s="143"/>
      <c r="GH58" s="143"/>
      <c r="GI58" s="143"/>
      <c r="GJ58" s="143"/>
      <c r="GK58" s="143"/>
      <c r="GL58" s="143"/>
      <c r="GM58" s="143"/>
      <c r="GN58" s="143"/>
      <c r="GO58" s="143"/>
      <c r="GP58" s="143"/>
      <c r="GQ58" s="143"/>
      <c r="GR58" s="143"/>
      <c r="GS58" s="143"/>
      <c r="GT58" s="143"/>
      <c r="GU58" s="143"/>
      <c r="GV58" s="143"/>
      <c r="GW58" s="143"/>
      <c r="GX58" s="143"/>
      <c r="GY58" s="143"/>
      <c r="GZ58" s="143"/>
    </row>
    <row r="59" spans="1:208" s="142" customFormat="1" ht="81" hidden="1" customHeight="1" x14ac:dyDescent="0.25">
      <c r="A59" s="150" t="s">
        <v>168</v>
      </c>
      <c r="B59" s="149" t="s">
        <v>167</v>
      </c>
      <c r="C59" s="144"/>
      <c r="D59" s="146"/>
      <c r="E59" s="14">
        <f t="shared" si="24"/>
        <v>0</v>
      </c>
      <c r="F59" s="14"/>
      <c r="G59" s="13"/>
      <c r="H59" s="144">
        <v>10676</v>
      </c>
      <c r="I59" s="146">
        <v>1198</v>
      </c>
      <c r="J59" s="14">
        <f t="shared" si="25"/>
        <v>-9478</v>
      </c>
      <c r="K59" s="14">
        <f>I59/H59*100</f>
        <v>11.2214312476583</v>
      </c>
      <c r="L59" s="129">
        <f t="shared" si="29"/>
        <v>9.343420379746864E-3</v>
      </c>
      <c r="M59" s="129"/>
      <c r="N59" s="13"/>
      <c r="O59" s="144">
        <v>10699</v>
      </c>
      <c r="P59" s="144">
        <v>6967</v>
      </c>
      <c r="Q59" s="144">
        <f t="shared" si="34"/>
        <v>5769</v>
      </c>
      <c r="R59" s="14">
        <f t="shared" si="35"/>
        <v>581.55258764607674</v>
      </c>
      <c r="S59" s="146">
        <v>6967</v>
      </c>
      <c r="T59" s="145"/>
      <c r="U59" s="144">
        <f t="shared" si="27"/>
        <v>-3732</v>
      </c>
      <c r="V59" s="14">
        <f t="shared" si="32"/>
        <v>65.118235349098043</v>
      </c>
      <c r="W59" s="129">
        <f t="shared" si="30"/>
        <v>4.9135689330982363E-2</v>
      </c>
      <c r="X59" s="13">
        <f>S59/I59*100-100</f>
        <v>481.55258764607674</v>
      </c>
      <c r="Y59" s="13"/>
      <c r="Z59" s="130"/>
      <c r="AA59" s="128"/>
      <c r="AB59" s="129" t="e">
        <f>AA59-#REF!</f>
        <v>#REF!</v>
      </c>
      <c r="AC59" s="129"/>
      <c r="AD59" s="128"/>
      <c r="AE59" s="127">
        <f t="shared" si="23"/>
        <v>0</v>
      </c>
      <c r="AF59" s="127" t="e">
        <f t="shared" si="33"/>
        <v>#REF!</v>
      </c>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c r="CN59" s="143"/>
      <c r="CO59" s="143"/>
      <c r="CP59" s="143"/>
      <c r="CQ59" s="143"/>
      <c r="CR59" s="143"/>
      <c r="CS59" s="143"/>
      <c r="CT59" s="143"/>
      <c r="CU59" s="143"/>
      <c r="CV59" s="143"/>
      <c r="CW59" s="143"/>
      <c r="CX59" s="143"/>
      <c r="CY59" s="143"/>
      <c r="CZ59" s="143"/>
      <c r="DA59" s="143"/>
      <c r="DB59" s="143"/>
      <c r="DC59" s="143"/>
      <c r="DD59" s="143"/>
      <c r="DE59" s="143"/>
      <c r="DF59" s="143"/>
      <c r="DG59" s="143"/>
      <c r="DH59" s="143"/>
      <c r="DI59" s="143"/>
      <c r="DJ59" s="143"/>
      <c r="DK59" s="143"/>
      <c r="DL59" s="143"/>
      <c r="DM59" s="143"/>
      <c r="DN59" s="143"/>
      <c r="DO59" s="143"/>
      <c r="DP59" s="143"/>
      <c r="DQ59" s="143"/>
      <c r="DR59" s="143"/>
      <c r="DS59" s="143"/>
      <c r="DT59" s="143"/>
      <c r="DU59" s="143"/>
      <c r="DV59" s="143"/>
      <c r="DW59" s="143"/>
      <c r="DX59" s="143"/>
      <c r="DY59" s="143"/>
      <c r="DZ59" s="143"/>
      <c r="EA59" s="143"/>
      <c r="EB59" s="143"/>
      <c r="EC59" s="143"/>
      <c r="ED59" s="143"/>
      <c r="EE59" s="143"/>
      <c r="EF59" s="143"/>
      <c r="EG59" s="143"/>
      <c r="EH59" s="143"/>
      <c r="EI59" s="143"/>
      <c r="EJ59" s="143"/>
      <c r="EK59" s="143"/>
      <c r="EL59" s="143"/>
      <c r="EM59" s="143"/>
      <c r="EN59" s="143"/>
      <c r="EO59" s="143"/>
      <c r="EP59" s="143"/>
      <c r="EQ59" s="143"/>
      <c r="ER59" s="143"/>
      <c r="ES59" s="143"/>
      <c r="ET59" s="143"/>
      <c r="EU59" s="143"/>
      <c r="EV59" s="143"/>
      <c r="EW59" s="143"/>
      <c r="EX59" s="143"/>
      <c r="EY59" s="143"/>
      <c r="EZ59" s="143"/>
      <c r="FA59" s="143"/>
      <c r="FB59" s="143"/>
      <c r="FC59" s="143"/>
      <c r="FD59" s="143"/>
      <c r="FE59" s="143"/>
      <c r="FF59" s="143"/>
      <c r="FG59" s="143"/>
      <c r="FH59" s="143"/>
      <c r="FI59" s="143"/>
      <c r="FJ59" s="143"/>
      <c r="FK59" s="143"/>
      <c r="FL59" s="143"/>
      <c r="FM59" s="143"/>
      <c r="FN59" s="143"/>
      <c r="FO59" s="143"/>
      <c r="FP59" s="143"/>
      <c r="FQ59" s="143"/>
      <c r="FR59" s="143"/>
      <c r="FS59" s="143"/>
      <c r="FT59" s="143"/>
      <c r="FU59" s="143"/>
      <c r="FV59" s="143"/>
      <c r="FW59" s="143"/>
      <c r="FX59" s="143"/>
      <c r="FY59" s="143"/>
      <c r="FZ59" s="143"/>
      <c r="GA59" s="143"/>
      <c r="GB59" s="143"/>
      <c r="GC59" s="143"/>
      <c r="GD59" s="143"/>
      <c r="GE59" s="143"/>
      <c r="GF59" s="143"/>
      <c r="GG59" s="143"/>
      <c r="GH59" s="143"/>
      <c r="GI59" s="143"/>
      <c r="GJ59" s="143"/>
      <c r="GK59" s="143"/>
      <c r="GL59" s="143"/>
      <c r="GM59" s="143"/>
      <c r="GN59" s="143"/>
      <c r="GO59" s="143"/>
      <c r="GP59" s="143"/>
      <c r="GQ59" s="143"/>
      <c r="GR59" s="143"/>
      <c r="GS59" s="143"/>
      <c r="GT59" s="143"/>
      <c r="GU59" s="143"/>
      <c r="GV59" s="143"/>
      <c r="GW59" s="143"/>
      <c r="GX59" s="143"/>
      <c r="GY59" s="143"/>
      <c r="GZ59" s="143"/>
    </row>
    <row r="60" spans="1:208" s="142" customFormat="1" ht="144" hidden="1" customHeight="1" x14ac:dyDescent="0.25">
      <c r="A60" s="150" t="s">
        <v>166</v>
      </c>
      <c r="B60" s="149" t="s">
        <v>165</v>
      </c>
      <c r="C60" s="144"/>
      <c r="D60" s="146"/>
      <c r="E60" s="14">
        <f t="shared" si="24"/>
        <v>0</v>
      </c>
      <c r="F60" s="14"/>
      <c r="G60" s="13"/>
      <c r="H60" s="144"/>
      <c r="I60" s="146"/>
      <c r="J60" s="14">
        <f t="shared" si="25"/>
        <v>0</v>
      </c>
      <c r="K60" s="14"/>
      <c r="L60" s="129">
        <f t="shared" si="29"/>
        <v>0</v>
      </c>
      <c r="M60" s="129"/>
      <c r="N60" s="13"/>
      <c r="O60" s="144">
        <v>61820</v>
      </c>
      <c r="P60" s="144">
        <v>61820</v>
      </c>
      <c r="Q60" s="144">
        <f t="shared" si="34"/>
        <v>61820</v>
      </c>
      <c r="R60" s="14" t="e">
        <f t="shared" si="35"/>
        <v>#DIV/0!</v>
      </c>
      <c r="S60" s="146">
        <v>61820</v>
      </c>
      <c r="T60" s="145"/>
      <c r="U60" s="144">
        <f t="shared" si="27"/>
        <v>0</v>
      </c>
      <c r="V60" s="14">
        <f t="shared" si="32"/>
        <v>100</v>
      </c>
      <c r="W60" s="129">
        <f t="shared" si="30"/>
        <v>0.43599372964566235</v>
      </c>
      <c r="X60" s="13"/>
      <c r="Y60" s="13"/>
      <c r="Z60" s="130"/>
      <c r="AA60" s="128"/>
      <c r="AB60" s="129" t="e">
        <f>AA60-#REF!</f>
        <v>#REF!</v>
      </c>
      <c r="AC60" s="129"/>
      <c r="AD60" s="128"/>
      <c r="AE60" s="127">
        <f t="shared" si="23"/>
        <v>0</v>
      </c>
      <c r="AF60" s="127" t="e">
        <f t="shared" si="33"/>
        <v>#REF!</v>
      </c>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c r="CN60" s="143"/>
      <c r="CO60" s="143"/>
      <c r="CP60" s="143"/>
      <c r="CQ60" s="143"/>
      <c r="CR60" s="143"/>
      <c r="CS60" s="143"/>
      <c r="CT60" s="143"/>
      <c r="CU60" s="143"/>
      <c r="CV60" s="143"/>
      <c r="CW60" s="143"/>
      <c r="CX60" s="143"/>
      <c r="CY60" s="143"/>
      <c r="CZ60" s="143"/>
      <c r="DA60" s="143"/>
      <c r="DB60" s="143"/>
      <c r="DC60" s="143"/>
      <c r="DD60" s="143"/>
      <c r="DE60" s="143"/>
      <c r="DF60" s="143"/>
      <c r="DG60" s="143"/>
      <c r="DH60" s="143"/>
      <c r="DI60" s="143"/>
      <c r="DJ60" s="143"/>
      <c r="DK60" s="143"/>
      <c r="DL60" s="143"/>
      <c r="DM60" s="143"/>
      <c r="DN60" s="143"/>
      <c r="DO60" s="143"/>
      <c r="DP60" s="143"/>
      <c r="DQ60" s="143"/>
      <c r="DR60" s="143"/>
      <c r="DS60" s="143"/>
      <c r="DT60" s="143"/>
      <c r="DU60" s="143"/>
      <c r="DV60" s="143"/>
      <c r="DW60" s="143"/>
      <c r="DX60" s="143"/>
      <c r="DY60" s="143"/>
      <c r="DZ60" s="143"/>
      <c r="EA60" s="143"/>
      <c r="EB60" s="143"/>
      <c r="EC60" s="143"/>
      <c r="ED60" s="143"/>
      <c r="EE60" s="143"/>
      <c r="EF60" s="143"/>
      <c r="EG60" s="143"/>
      <c r="EH60" s="143"/>
      <c r="EI60" s="143"/>
      <c r="EJ60" s="143"/>
      <c r="EK60" s="143"/>
      <c r="EL60" s="143"/>
      <c r="EM60" s="143"/>
      <c r="EN60" s="143"/>
      <c r="EO60" s="143"/>
      <c r="EP60" s="143"/>
      <c r="EQ60" s="143"/>
      <c r="ER60" s="143"/>
      <c r="ES60" s="143"/>
      <c r="ET60" s="143"/>
      <c r="EU60" s="143"/>
      <c r="EV60" s="143"/>
      <c r="EW60" s="143"/>
      <c r="EX60" s="143"/>
      <c r="EY60" s="143"/>
      <c r="EZ60" s="143"/>
      <c r="FA60" s="143"/>
      <c r="FB60" s="143"/>
      <c r="FC60" s="143"/>
      <c r="FD60" s="143"/>
      <c r="FE60" s="143"/>
      <c r="FF60" s="143"/>
      <c r="FG60" s="143"/>
      <c r="FH60" s="143"/>
      <c r="FI60" s="143"/>
      <c r="FJ60" s="143"/>
      <c r="FK60" s="143"/>
      <c r="FL60" s="143"/>
      <c r="FM60" s="143"/>
      <c r="FN60" s="143"/>
      <c r="FO60" s="143"/>
      <c r="FP60" s="143"/>
      <c r="FQ60" s="143"/>
      <c r="FR60" s="143"/>
      <c r="FS60" s="143"/>
      <c r="FT60" s="143"/>
      <c r="FU60" s="143"/>
      <c r="FV60" s="143"/>
      <c r="FW60" s="143"/>
      <c r="FX60" s="143"/>
      <c r="FY60" s="143"/>
      <c r="FZ60" s="143"/>
      <c r="GA60" s="143"/>
      <c r="GB60" s="143"/>
      <c r="GC60" s="143"/>
      <c r="GD60" s="143"/>
      <c r="GE60" s="143"/>
      <c r="GF60" s="143"/>
      <c r="GG60" s="143"/>
      <c r="GH60" s="143"/>
      <c r="GI60" s="143"/>
      <c r="GJ60" s="143"/>
      <c r="GK60" s="143"/>
      <c r="GL60" s="143"/>
      <c r="GM60" s="143"/>
      <c r="GN60" s="143"/>
      <c r="GO60" s="143"/>
      <c r="GP60" s="143"/>
      <c r="GQ60" s="143"/>
      <c r="GR60" s="143"/>
      <c r="GS60" s="143"/>
      <c r="GT60" s="143"/>
      <c r="GU60" s="143"/>
      <c r="GV60" s="143"/>
      <c r="GW60" s="143"/>
      <c r="GX60" s="143"/>
      <c r="GY60" s="143"/>
      <c r="GZ60" s="143"/>
    </row>
    <row r="61" spans="1:208" s="142" customFormat="1" ht="66" hidden="1" customHeight="1" x14ac:dyDescent="0.25">
      <c r="A61" s="150" t="s">
        <v>164</v>
      </c>
      <c r="B61" s="149" t="s">
        <v>163</v>
      </c>
      <c r="C61" s="144">
        <v>0</v>
      </c>
      <c r="D61" s="146">
        <v>0</v>
      </c>
      <c r="E61" s="14">
        <f t="shared" si="24"/>
        <v>0</v>
      </c>
      <c r="F61" s="14"/>
      <c r="G61" s="13"/>
      <c r="H61" s="144">
        <v>0</v>
      </c>
      <c r="I61" s="146">
        <v>0</v>
      </c>
      <c r="J61" s="14">
        <f t="shared" si="25"/>
        <v>0</v>
      </c>
      <c r="K61" s="14"/>
      <c r="L61" s="129">
        <f t="shared" si="29"/>
        <v>0</v>
      </c>
      <c r="M61" s="129"/>
      <c r="N61" s="13"/>
      <c r="O61" s="144">
        <v>2577</v>
      </c>
      <c r="P61" s="144">
        <v>2577</v>
      </c>
      <c r="Q61" s="144">
        <f t="shared" si="34"/>
        <v>2577</v>
      </c>
      <c r="R61" s="14"/>
      <c r="S61" s="146">
        <v>2577</v>
      </c>
      <c r="T61" s="145"/>
      <c r="U61" s="144">
        <f t="shared" si="27"/>
        <v>0</v>
      </c>
      <c r="V61" s="14">
        <f t="shared" si="32"/>
        <v>100</v>
      </c>
      <c r="W61" s="129">
        <f t="shared" si="30"/>
        <v>1.8174633472935488E-2</v>
      </c>
      <c r="X61" s="13"/>
      <c r="Y61" s="13"/>
      <c r="Z61" s="130"/>
      <c r="AA61" s="128"/>
      <c r="AB61" s="129" t="e">
        <f>AA61-#REF!</f>
        <v>#REF!</v>
      </c>
      <c r="AC61" s="129"/>
      <c r="AD61" s="128"/>
      <c r="AE61" s="127">
        <f t="shared" si="23"/>
        <v>0</v>
      </c>
      <c r="AF61" s="127" t="e">
        <f t="shared" si="33"/>
        <v>#REF!</v>
      </c>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c r="CN61" s="143"/>
      <c r="CO61" s="143"/>
      <c r="CP61" s="143"/>
      <c r="CQ61" s="143"/>
      <c r="CR61" s="143"/>
      <c r="CS61" s="143"/>
      <c r="CT61" s="143"/>
      <c r="CU61" s="143"/>
      <c r="CV61" s="143"/>
      <c r="CW61" s="143"/>
      <c r="CX61" s="143"/>
      <c r="CY61" s="143"/>
      <c r="CZ61" s="143"/>
      <c r="DA61" s="143"/>
      <c r="DB61" s="143"/>
      <c r="DC61" s="143"/>
      <c r="DD61" s="143"/>
      <c r="DE61" s="143"/>
      <c r="DF61" s="143"/>
      <c r="DG61" s="143"/>
      <c r="DH61" s="143"/>
      <c r="DI61" s="143"/>
      <c r="DJ61" s="143"/>
      <c r="DK61" s="143"/>
      <c r="DL61" s="143"/>
      <c r="DM61" s="143"/>
      <c r="DN61" s="143"/>
      <c r="DO61" s="143"/>
      <c r="DP61" s="143"/>
      <c r="DQ61" s="143"/>
      <c r="DR61" s="143"/>
      <c r="DS61" s="143"/>
      <c r="DT61" s="143"/>
      <c r="DU61" s="143"/>
      <c r="DV61" s="143"/>
      <c r="DW61" s="143"/>
      <c r="DX61" s="143"/>
      <c r="DY61" s="143"/>
      <c r="DZ61" s="143"/>
      <c r="EA61" s="143"/>
      <c r="EB61" s="143"/>
      <c r="EC61" s="143"/>
      <c r="ED61" s="143"/>
      <c r="EE61" s="143"/>
      <c r="EF61" s="143"/>
      <c r="EG61" s="143"/>
      <c r="EH61" s="143"/>
      <c r="EI61" s="143"/>
      <c r="EJ61" s="143"/>
      <c r="EK61" s="143"/>
      <c r="EL61" s="143"/>
      <c r="EM61" s="143"/>
      <c r="EN61" s="143"/>
      <c r="EO61" s="143"/>
      <c r="EP61" s="143"/>
      <c r="EQ61" s="143"/>
      <c r="ER61" s="143"/>
      <c r="ES61" s="143"/>
      <c r="ET61" s="143"/>
      <c r="EU61" s="143"/>
      <c r="EV61" s="143"/>
      <c r="EW61" s="143"/>
      <c r="EX61" s="143"/>
      <c r="EY61" s="143"/>
      <c r="EZ61" s="143"/>
      <c r="FA61" s="143"/>
      <c r="FB61" s="143"/>
      <c r="FC61" s="143"/>
      <c r="FD61" s="143"/>
      <c r="FE61" s="143"/>
      <c r="FF61" s="143"/>
      <c r="FG61" s="143"/>
      <c r="FH61" s="143"/>
      <c r="FI61" s="143"/>
      <c r="FJ61" s="143"/>
      <c r="FK61" s="143"/>
      <c r="FL61" s="143"/>
      <c r="FM61" s="143"/>
      <c r="FN61" s="143"/>
      <c r="FO61" s="143"/>
      <c r="FP61" s="143"/>
      <c r="FQ61" s="143"/>
      <c r="FR61" s="143"/>
      <c r="FS61" s="143"/>
      <c r="FT61" s="143"/>
      <c r="FU61" s="143"/>
      <c r="FV61" s="143"/>
      <c r="FW61" s="143"/>
      <c r="FX61" s="143"/>
      <c r="FY61" s="143"/>
      <c r="FZ61" s="143"/>
      <c r="GA61" s="143"/>
      <c r="GB61" s="143"/>
      <c r="GC61" s="143"/>
      <c r="GD61" s="143"/>
      <c r="GE61" s="143"/>
      <c r="GF61" s="143"/>
      <c r="GG61" s="143"/>
      <c r="GH61" s="143"/>
      <c r="GI61" s="143"/>
      <c r="GJ61" s="143"/>
      <c r="GK61" s="143"/>
      <c r="GL61" s="143"/>
      <c r="GM61" s="143"/>
      <c r="GN61" s="143"/>
      <c r="GO61" s="143"/>
      <c r="GP61" s="143"/>
      <c r="GQ61" s="143"/>
      <c r="GR61" s="143"/>
      <c r="GS61" s="143"/>
      <c r="GT61" s="143"/>
      <c r="GU61" s="143"/>
      <c r="GV61" s="143"/>
      <c r="GW61" s="143"/>
      <c r="GX61" s="143"/>
      <c r="GY61" s="143"/>
      <c r="GZ61" s="143"/>
    </row>
    <row r="62" spans="1:208" s="142" customFormat="1" ht="42" hidden="1" customHeight="1" x14ac:dyDescent="0.25">
      <c r="A62" s="150" t="s">
        <v>162</v>
      </c>
      <c r="B62" s="149" t="s">
        <v>161</v>
      </c>
      <c r="C62" s="144"/>
      <c r="D62" s="146"/>
      <c r="E62" s="14">
        <f t="shared" si="24"/>
        <v>0</v>
      </c>
      <c r="F62" s="14"/>
      <c r="G62" s="13"/>
      <c r="H62" s="144">
        <v>2087922</v>
      </c>
      <c r="I62" s="146">
        <v>1902001</v>
      </c>
      <c r="J62" s="14">
        <f t="shared" si="25"/>
        <v>-185921</v>
      </c>
      <c r="K62" s="14">
        <f>I62/H62*100</f>
        <v>91.095404904972497</v>
      </c>
      <c r="L62" s="129">
        <f t="shared" si="29"/>
        <v>14.834052508930649</v>
      </c>
      <c r="M62" s="129"/>
      <c r="N62" s="13"/>
      <c r="O62" s="144">
        <v>16290</v>
      </c>
      <c r="P62" s="144">
        <v>15652</v>
      </c>
      <c r="Q62" s="144">
        <f t="shared" si="34"/>
        <v>-1886349</v>
      </c>
      <c r="R62" s="14"/>
      <c r="S62" s="146">
        <v>15652</v>
      </c>
      <c r="T62" s="145"/>
      <c r="U62" s="144">
        <f t="shared" si="27"/>
        <v>-638</v>
      </c>
      <c r="V62" s="14">
        <f t="shared" si="32"/>
        <v>96.083486801718848</v>
      </c>
      <c r="W62" s="129">
        <f t="shared" si="30"/>
        <v>0.11038780097725506</v>
      </c>
      <c r="X62" s="13">
        <f>S62/I62*100-100</f>
        <v>-99.177077193965729</v>
      </c>
      <c r="Y62" s="13"/>
      <c r="Z62" s="130"/>
      <c r="AA62" s="128"/>
      <c r="AB62" s="129" t="e">
        <f>AA62-#REF!</f>
        <v>#REF!</v>
      </c>
      <c r="AC62" s="129"/>
      <c r="AD62" s="128"/>
      <c r="AE62" s="127">
        <f t="shared" si="23"/>
        <v>0</v>
      </c>
      <c r="AF62" s="127" t="e">
        <f t="shared" si="33"/>
        <v>#REF!</v>
      </c>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c r="CN62" s="143"/>
      <c r="CO62" s="143"/>
      <c r="CP62" s="143"/>
      <c r="CQ62" s="143"/>
      <c r="CR62" s="143"/>
      <c r="CS62" s="143"/>
      <c r="CT62" s="143"/>
      <c r="CU62" s="143"/>
      <c r="CV62" s="143"/>
      <c r="CW62" s="143"/>
      <c r="CX62" s="143"/>
      <c r="CY62" s="143"/>
      <c r="CZ62" s="143"/>
      <c r="DA62" s="143"/>
      <c r="DB62" s="143"/>
      <c r="DC62" s="143"/>
      <c r="DD62" s="143"/>
      <c r="DE62" s="143"/>
      <c r="DF62" s="143"/>
      <c r="DG62" s="143"/>
      <c r="DH62" s="143"/>
      <c r="DI62" s="143"/>
      <c r="DJ62" s="143"/>
      <c r="DK62" s="143"/>
      <c r="DL62" s="143"/>
      <c r="DM62" s="143"/>
      <c r="DN62" s="143"/>
      <c r="DO62" s="143"/>
      <c r="DP62" s="143"/>
      <c r="DQ62" s="143"/>
      <c r="DR62" s="143"/>
      <c r="DS62" s="143"/>
      <c r="DT62" s="143"/>
      <c r="DU62" s="143"/>
      <c r="DV62" s="143"/>
      <c r="DW62" s="143"/>
      <c r="DX62" s="143"/>
      <c r="DY62" s="143"/>
      <c r="DZ62" s="143"/>
      <c r="EA62" s="143"/>
      <c r="EB62" s="143"/>
      <c r="EC62" s="143"/>
      <c r="ED62" s="143"/>
      <c r="EE62" s="143"/>
      <c r="EF62" s="143"/>
      <c r="EG62" s="143"/>
      <c r="EH62" s="143"/>
      <c r="EI62" s="143"/>
      <c r="EJ62" s="143"/>
      <c r="EK62" s="143"/>
      <c r="EL62" s="143"/>
      <c r="EM62" s="143"/>
      <c r="EN62" s="143"/>
      <c r="EO62" s="143"/>
      <c r="EP62" s="143"/>
      <c r="EQ62" s="143"/>
      <c r="ER62" s="143"/>
      <c r="ES62" s="143"/>
      <c r="ET62" s="143"/>
      <c r="EU62" s="143"/>
      <c r="EV62" s="143"/>
      <c r="EW62" s="143"/>
      <c r="EX62" s="143"/>
      <c r="EY62" s="143"/>
      <c r="EZ62" s="143"/>
      <c r="FA62" s="143"/>
      <c r="FB62" s="143"/>
      <c r="FC62" s="143"/>
      <c r="FD62" s="143"/>
      <c r="FE62" s="143"/>
      <c r="FF62" s="143"/>
      <c r="FG62" s="143"/>
      <c r="FH62" s="143"/>
      <c r="FI62" s="143"/>
      <c r="FJ62" s="143"/>
      <c r="FK62" s="143"/>
      <c r="FL62" s="143"/>
      <c r="FM62" s="143"/>
      <c r="FN62" s="143"/>
      <c r="FO62" s="143"/>
      <c r="FP62" s="143"/>
      <c r="FQ62" s="143"/>
      <c r="FR62" s="143"/>
      <c r="FS62" s="143"/>
      <c r="FT62" s="143"/>
      <c r="FU62" s="143"/>
      <c r="FV62" s="143"/>
      <c r="FW62" s="143"/>
      <c r="FX62" s="143"/>
      <c r="FY62" s="143"/>
      <c r="FZ62" s="143"/>
      <c r="GA62" s="143"/>
      <c r="GB62" s="143"/>
      <c r="GC62" s="143"/>
      <c r="GD62" s="143"/>
      <c r="GE62" s="143"/>
      <c r="GF62" s="143"/>
      <c r="GG62" s="143"/>
      <c r="GH62" s="143"/>
      <c r="GI62" s="143"/>
      <c r="GJ62" s="143"/>
      <c r="GK62" s="143"/>
      <c r="GL62" s="143"/>
      <c r="GM62" s="143"/>
      <c r="GN62" s="143"/>
      <c r="GO62" s="143"/>
      <c r="GP62" s="143"/>
      <c r="GQ62" s="143"/>
      <c r="GR62" s="143"/>
      <c r="GS62" s="143"/>
      <c r="GT62" s="143"/>
      <c r="GU62" s="143"/>
      <c r="GV62" s="143"/>
      <c r="GW62" s="143"/>
      <c r="GX62" s="143"/>
      <c r="GY62" s="143"/>
      <c r="GZ62" s="143"/>
    </row>
    <row r="63" spans="1:208" s="142" customFormat="1" ht="42" hidden="1" customHeight="1" x14ac:dyDescent="0.25">
      <c r="A63" s="150"/>
      <c r="B63" s="149" t="s">
        <v>160</v>
      </c>
      <c r="C63" s="144"/>
      <c r="D63" s="146"/>
      <c r="E63" s="14"/>
      <c r="F63" s="14"/>
      <c r="G63" s="13"/>
      <c r="H63" s="144"/>
      <c r="I63" s="146"/>
      <c r="J63" s="14"/>
      <c r="K63" s="14"/>
      <c r="L63" s="129">
        <f t="shared" si="29"/>
        <v>0</v>
      </c>
      <c r="M63" s="129"/>
      <c r="N63" s="13"/>
      <c r="O63" s="144"/>
      <c r="P63" s="144"/>
      <c r="Q63" s="144"/>
      <c r="R63" s="14"/>
      <c r="S63" s="146"/>
      <c r="T63" s="145"/>
      <c r="U63" s="144"/>
      <c r="V63" s="14"/>
      <c r="W63" s="129">
        <f t="shared" si="30"/>
        <v>0</v>
      </c>
      <c r="X63" s="13"/>
      <c r="Y63" s="13"/>
      <c r="Z63" s="130">
        <v>85418.8</v>
      </c>
      <c r="AA63" s="128">
        <v>331018.90000000002</v>
      </c>
      <c r="AB63" s="129" t="e">
        <f>AA63-#REF!</f>
        <v>#REF!</v>
      </c>
      <c r="AC63" s="129"/>
      <c r="AD63" s="128">
        <v>145816.70000000001</v>
      </c>
      <c r="AE63" s="127">
        <f t="shared" si="23"/>
        <v>-185202.2</v>
      </c>
      <c r="AF63" s="127" t="e">
        <f t="shared" si="33"/>
        <v>#REF!</v>
      </c>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c r="CN63" s="143"/>
      <c r="CO63" s="143"/>
      <c r="CP63" s="143"/>
      <c r="CQ63" s="143"/>
      <c r="CR63" s="143"/>
      <c r="CS63" s="143"/>
      <c r="CT63" s="143"/>
      <c r="CU63" s="143"/>
      <c r="CV63" s="143"/>
      <c r="CW63" s="143"/>
      <c r="CX63" s="143"/>
      <c r="CY63" s="143"/>
      <c r="CZ63" s="143"/>
      <c r="DA63" s="143"/>
      <c r="DB63" s="143"/>
      <c r="DC63" s="143"/>
      <c r="DD63" s="143"/>
      <c r="DE63" s="143"/>
      <c r="DF63" s="143"/>
      <c r="DG63" s="143"/>
      <c r="DH63" s="143"/>
      <c r="DI63" s="143"/>
      <c r="DJ63" s="143"/>
      <c r="DK63" s="143"/>
      <c r="DL63" s="143"/>
      <c r="DM63" s="143"/>
      <c r="DN63" s="143"/>
      <c r="DO63" s="143"/>
      <c r="DP63" s="143"/>
      <c r="DQ63" s="143"/>
      <c r="DR63" s="143"/>
      <c r="DS63" s="143"/>
      <c r="DT63" s="143"/>
      <c r="DU63" s="143"/>
      <c r="DV63" s="143"/>
      <c r="DW63" s="143"/>
      <c r="DX63" s="143"/>
      <c r="DY63" s="143"/>
      <c r="DZ63" s="143"/>
      <c r="EA63" s="143"/>
      <c r="EB63" s="143"/>
      <c r="EC63" s="143"/>
      <c r="ED63" s="143"/>
      <c r="EE63" s="143"/>
      <c r="EF63" s="143"/>
      <c r="EG63" s="143"/>
      <c r="EH63" s="143"/>
      <c r="EI63" s="143"/>
      <c r="EJ63" s="143"/>
      <c r="EK63" s="143"/>
      <c r="EL63" s="143"/>
      <c r="EM63" s="143"/>
      <c r="EN63" s="143"/>
      <c r="EO63" s="143"/>
      <c r="EP63" s="143"/>
      <c r="EQ63" s="143"/>
      <c r="ER63" s="143"/>
      <c r="ES63" s="143"/>
      <c r="ET63" s="143"/>
      <c r="EU63" s="143"/>
      <c r="EV63" s="143"/>
      <c r="EW63" s="143"/>
      <c r="EX63" s="143"/>
      <c r="EY63" s="143"/>
      <c r="EZ63" s="143"/>
      <c r="FA63" s="143"/>
      <c r="FB63" s="143"/>
      <c r="FC63" s="143"/>
      <c r="FD63" s="143"/>
      <c r="FE63" s="143"/>
      <c r="FF63" s="143"/>
      <c r="FG63" s="143"/>
      <c r="FH63" s="143"/>
      <c r="FI63" s="143"/>
      <c r="FJ63" s="143"/>
      <c r="FK63" s="143"/>
      <c r="FL63" s="143"/>
      <c r="FM63" s="143"/>
      <c r="FN63" s="143"/>
      <c r="FO63" s="143"/>
      <c r="FP63" s="143"/>
      <c r="FQ63" s="143"/>
      <c r="FR63" s="143"/>
      <c r="FS63" s="143"/>
      <c r="FT63" s="143"/>
      <c r="FU63" s="143"/>
      <c r="FV63" s="143"/>
      <c r="FW63" s="143"/>
      <c r="FX63" s="143"/>
      <c r="FY63" s="143"/>
      <c r="FZ63" s="143"/>
      <c r="GA63" s="143"/>
      <c r="GB63" s="143"/>
      <c r="GC63" s="143"/>
      <c r="GD63" s="143"/>
      <c r="GE63" s="143"/>
      <c r="GF63" s="143"/>
      <c r="GG63" s="143"/>
      <c r="GH63" s="143"/>
      <c r="GI63" s="143"/>
      <c r="GJ63" s="143"/>
      <c r="GK63" s="143"/>
      <c r="GL63" s="143"/>
      <c r="GM63" s="143"/>
      <c r="GN63" s="143"/>
      <c r="GO63" s="143"/>
      <c r="GP63" s="143"/>
      <c r="GQ63" s="143"/>
      <c r="GR63" s="143"/>
      <c r="GS63" s="143"/>
      <c r="GT63" s="143"/>
      <c r="GU63" s="143"/>
      <c r="GV63" s="143"/>
      <c r="GW63" s="143"/>
      <c r="GX63" s="143"/>
      <c r="GY63" s="143"/>
      <c r="GZ63" s="143"/>
    </row>
    <row r="64" spans="1:208" s="142" customFormat="1" ht="41.25" hidden="1" customHeight="1" x14ac:dyDescent="0.25">
      <c r="A64" s="148" t="s">
        <v>159</v>
      </c>
      <c r="B64" s="147" t="s">
        <v>158</v>
      </c>
      <c r="C64" s="144">
        <v>44694</v>
      </c>
      <c r="D64" s="146">
        <v>47575</v>
      </c>
      <c r="E64" s="14">
        <f>D64-C64</f>
        <v>2881</v>
      </c>
      <c r="F64" s="14">
        <f>D64/C64*100</f>
        <v>106.44605539893499</v>
      </c>
      <c r="G64" s="13"/>
      <c r="H64" s="144">
        <v>48500</v>
      </c>
      <c r="I64" s="146">
        <v>25637</v>
      </c>
      <c r="J64" s="14">
        <f>I64-H64</f>
        <v>-22863</v>
      </c>
      <c r="K64" s="14">
        <f>I64/H64*100</f>
        <v>52.85979381443299</v>
      </c>
      <c r="L64" s="129">
        <f t="shared" si="29"/>
        <v>0.19994763629012552</v>
      </c>
      <c r="M64" s="129"/>
      <c r="N64" s="13"/>
      <c r="O64" s="144">
        <v>11746</v>
      </c>
      <c r="P64" s="144">
        <v>11746</v>
      </c>
      <c r="Q64" s="144">
        <f>P64-I64</f>
        <v>-13891</v>
      </c>
      <c r="R64" s="14">
        <f>P64/I64*100</f>
        <v>45.816593205133202</v>
      </c>
      <c r="S64" s="146">
        <v>11746</v>
      </c>
      <c r="T64" s="145"/>
      <c r="U64" s="144">
        <f>S64-O64</f>
        <v>0</v>
      </c>
      <c r="V64" s="14">
        <f>S64/O64*100</f>
        <v>100</v>
      </c>
      <c r="W64" s="129">
        <f t="shared" si="30"/>
        <v>8.2840219159138626E-2</v>
      </c>
      <c r="X64" s="13"/>
      <c r="Y64" s="13"/>
      <c r="Z64" s="130">
        <v>1500</v>
      </c>
      <c r="AA64" s="128"/>
      <c r="AB64" s="129" t="e">
        <f>AA64-#REF!</f>
        <v>#REF!</v>
      </c>
      <c r="AC64" s="129"/>
      <c r="AD64" s="128">
        <v>45403.5</v>
      </c>
      <c r="AE64" s="127">
        <f t="shared" si="23"/>
        <v>45403.5</v>
      </c>
      <c r="AF64" s="127" t="e">
        <f t="shared" si="33"/>
        <v>#REF!</v>
      </c>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c r="CN64" s="143"/>
      <c r="CO64" s="143"/>
      <c r="CP64" s="143"/>
      <c r="CQ64" s="143"/>
      <c r="CR64" s="143"/>
      <c r="CS64" s="143"/>
      <c r="CT64" s="143"/>
      <c r="CU64" s="143"/>
      <c r="CV64" s="143"/>
      <c r="CW64" s="143"/>
      <c r="CX64" s="143"/>
      <c r="CY64" s="143"/>
      <c r="CZ64" s="143"/>
      <c r="DA64" s="143"/>
      <c r="DB64" s="143"/>
      <c r="DC64" s="143"/>
      <c r="DD64" s="143"/>
      <c r="DE64" s="143"/>
      <c r="DF64" s="143"/>
      <c r="DG64" s="143"/>
      <c r="DH64" s="143"/>
      <c r="DI64" s="143"/>
      <c r="DJ64" s="143"/>
      <c r="DK64" s="143"/>
      <c r="DL64" s="143"/>
      <c r="DM64" s="143"/>
      <c r="DN64" s="143"/>
      <c r="DO64" s="143"/>
      <c r="DP64" s="143"/>
      <c r="DQ64" s="143"/>
      <c r="DR64" s="143"/>
      <c r="DS64" s="143"/>
      <c r="DT64" s="143"/>
      <c r="DU64" s="143"/>
      <c r="DV64" s="143"/>
      <c r="DW64" s="143"/>
      <c r="DX64" s="143"/>
      <c r="DY64" s="143"/>
      <c r="DZ64" s="143"/>
      <c r="EA64" s="143"/>
      <c r="EB64" s="143"/>
      <c r="EC64" s="143"/>
      <c r="ED64" s="143"/>
      <c r="EE64" s="143"/>
      <c r="EF64" s="143"/>
      <c r="EG64" s="143"/>
      <c r="EH64" s="143"/>
      <c r="EI64" s="143"/>
      <c r="EJ64" s="143"/>
      <c r="EK64" s="143"/>
      <c r="EL64" s="143"/>
      <c r="EM64" s="143"/>
      <c r="EN64" s="143"/>
      <c r="EO64" s="143"/>
      <c r="EP64" s="143"/>
      <c r="EQ64" s="143"/>
      <c r="ER64" s="143"/>
      <c r="ES64" s="143"/>
      <c r="ET64" s="143"/>
      <c r="EU64" s="143"/>
      <c r="EV64" s="143"/>
      <c r="EW64" s="143"/>
      <c r="EX64" s="143"/>
      <c r="EY64" s="143"/>
      <c r="EZ64" s="143"/>
      <c r="FA64" s="143"/>
      <c r="FB64" s="143"/>
      <c r="FC64" s="143"/>
      <c r="FD64" s="143"/>
      <c r="FE64" s="143"/>
      <c r="FF64" s="143"/>
      <c r="FG64" s="143"/>
      <c r="FH64" s="143"/>
      <c r="FI64" s="143"/>
      <c r="FJ64" s="143"/>
      <c r="FK64" s="143"/>
      <c r="FL64" s="143"/>
      <c r="FM64" s="143"/>
      <c r="FN64" s="143"/>
      <c r="FO64" s="143"/>
      <c r="FP64" s="143"/>
      <c r="FQ64" s="143"/>
      <c r="FR64" s="143"/>
      <c r="FS64" s="143"/>
      <c r="FT64" s="143"/>
      <c r="FU64" s="143"/>
      <c r="FV64" s="143"/>
      <c r="FW64" s="143"/>
      <c r="FX64" s="143"/>
      <c r="FY64" s="143"/>
      <c r="FZ64" s="143"/>
      <c r="GA64" s="143"/>
      <c r="GB64" s="143"/>
      <c r="GC64" s="143"/>
      <c r="GD64" s="143"/>
      <c r="GE64" s="143"/>
      <c r="GF64" s="143"/>
      <c r="GG64" s="143"/>
      <c r="GH64" s="143"/>
      <c r="GI64" s="143"/>
      <c r="GJ64" s="143"/>
      <c r="GK64" s="143"/>
      <c r="GL64" s="143"/>
      <c r="GM64" s="143"/>
      <c r="GN64" s="143"/>
      <c r="GO64" s="143"/>
      <c r="GP64" s="143"/>
      <c r="GQ64" s="143"/>
      <c r="GR64" s="143"/>
      <c r="GS64" s="143"/>
      <c r="GT64" s="143"/>
      <c r="GU64" s="143"/>
      <c r="GV64" s="143"/>
      <c r="GW64" s="143"/>
      <c r="GX64" s="143"/>
      <c r="GY64" s="143"/>
      <c r="GZ64" s="143"/>
    </row>
    <row r="65" spans="1:208" s="142" customFormat="1" ht="62.25" hidden="1" customHeight="1" x14ac:dyDescent="0.25">
      <c r="A65" s="148"/>
      <c r="B65" s="147" t="s">
        <v>143</v>
      </c>
      <c r="C65" s="144"/>
      <c r="D65" s="146"/>
      <c r="E65" s="14"/>
      <c r="F65" s="14"/>
      <c r="G65" s="13"/>
      <c r="H65" s="144"/>
      <c r="I65" s="146"/>
      <c r="J65" s="14"/>
      <c r="K65" s="14"/>
      <c r="L65" s="129"/>
      <c r="M65" s="129"/>
      <c r="N65" s="13"/>
      <c r="O65" s="144"/>
      <c r="P65" s="144"/>
      <c r="Q65" s="144"/>
      <c r="R65" s="14"/>
      <c r="S65" s="146"/>
      <c r="T65" s="145"/>
      <c r="U65" s="144"/>
      <c r="V65" s="14"/>
      <c r="W65" s="129"/>
      <c r="X65" s="13"/>
      <c r="Y65" s="13"/>
      <c r="Z65" s="130"/>
      <c r="AA65" s="128">
        <v>-27961.200000000001</v>
      </c>
      <c r="AB65" s="129"/>
      <c r="AC65" s="129"/>
      <c r="AD65" s="128">
        <v>-146024.6</v>
      </c>
      <c r="AE65" s="127">
        <f t="shared" si="23"/>
        <v>-118063.40000000001</v>
      </c>
      <c r="AF65" s="127">
        <f t="shared" si="33"/>
        <v>-118063.40000000001</v>
      </c>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c r="CN65" s="143"/>
      <c r="CO65" s="143"/>
      <c r="CP65" s="143"/>
      <c r="CQ65" s="143"/>
      <c r="CR65" s="143"/>
      <c r="CS65" s="143"/>
      <c r="CT65" s="143"/>
      <c r="CU65" s="143"/>
      <c r="CV65" s="143"/>
      <c r="CW65" s="143"/>
      <c r="CX65" s="143"/>
      <c r="CY65" s="143"/>
      <c r="CZ65" s="143"/>
      <c r="DA65" s="143"/>
      <c r="DB65" s="143"/>
      <c r="DC65" s="143"/>
      <c r="DD65" s="143"/>
      <c r="DE65" s="143"/>
      <c r="DF65" s="143"/>
      <c r="DG65" s="143"/>
      <c r="DH65" s="143"/>
      <c r="DI65" s="143"/>
      <c r="DJ65" s="143"/>
      <c r="DK65" s="143"/>
      <c r="DL65" s="143"/>
      <c r="DM65" s="143"/>
      <c r="DN65" s="143"/>
      <c r="DO65" s="143"/>
      <c r="DP65" s="143"/>
      <c r="DQ65" s="143"/>
      <c r="DR65" s="143"/>
      <c r="DS65" s="143"/>
      <c r="DT65" s="143"/>
      <c r="DU65" s="143"/>
      <c r="DV65" s="143"/>
      <c r="DW65" s="143"/>
      <c r="DX65" s="143"/>
      <c r="DY65" s="143"/>
      <c r="DZ65" s="143"/>
      <c r="EA65" s="143"/>
      <c r="EB65" s="143"/>
      <c r="EC65" s="143"/>
      <c r="ED65" s="143"/>
      <c r="EE65" s="143"/>
      <c r="EF65" s="143"/>
      <c r="EG65" s="143"/>
      <c r="EH65" s="143"/>
      <c r="EI65" s="143"/>
      <c r="EJ65" s="143"/>
      <c r="EK65" s="143"/>
      <c r="EL65" s="143"/>
      <c r="EM65" s="143"/>
      <c r="EN65" s="143"/>
      <c r="EO65" s="143"/>
      <c r="EP65" s="143"/>
      <c r="EQ65" s="143"/>
      <c r="ER65" s="143"/>
      <c r="ES65" s="143"/>
      <c r="ET65" s="143"/>
      <c r="EU65" s="143"/>
      <c r="EV65" s="143"/>
      <c r="EW65" s="143"/>
      <c r="EX65" s="143"/>
      <c r="EY65" s="143"/>
      <c r="EZ65" s="143"/>
      <c r="FA65" s="143"/>
      <c r="FB65" s="143"/>
      <c r="FC65" s="143"/>
      <c r="FD65" s="143"/>
      <c r="FE65" s="143"/>
      <c r="FF65" s="143"/>
      <c r="FG65" s="143"/>
      <c r="FH65" s="143"/>
      <c r="FI65" s="143"/>
      <c r="FJ65" s="143"/>
      <c r="FK65" s="143"/>
      <c r="FL65" s="143"/>
      <c r="FM65" s="143"/>
      <c r="FN65" s="143"/>
      <c r="FO65" s="143"/>
      <c r="FP65" s="143"/>
      <c r="FQ65" s="143"/>
      <c r="FR65" s="143"/>
      <c r="FS65" s="143"/>
      <c r="FT65" s="143"/>
      <c r="FU65" s="143"/>
      <c r="FV65" s="143"/>
      <c r="FW65" s="143"/>
      <c r="FX65" s="143"/>
      <c r="FY65" s="143"/>
      <c r="FZ65" s="143"/>
      <c r="GA65" s="143"/>
      <c r="GB65" s="143"/>
      <c r="GC65" s="143"/>
      <c r="GD65" s="143"/>
      <c r="GE65" s="143"/>
      <c r="GF65" s="143"/>
      <c r="GG65" s="143"/>
      <c r="GH65" s="143"/>
      <c r="GI65" s="143"/>
      <c r="GJ65" s="143"/>
      <c r="GK65" s="143"/>
      <c r="GL65" s="143"/>
      <c r="GM65" s="143"/>
      <c r="GN65" s="143"/>
      <c r="GO65" s="143"/>
      <c r="GP65" s="143"/>
      <c r="GQ65" s="143"/>
      <c r="GR65" s="143"/>
      <c r="GS65" s="143"/>
      <c r="GT65" s="143"/>
      <c r="GU65" s="143"/>
      <c r="GV65" s="143"/>
      <c r="GW65" s="143"/>
      <c r="GX65" s="143"/>
      <c r="GY65" s="143"/>
      <c r="GZ65" s="143"/>
    </row>
    <row r="66" spans="1:208" s="135" customFormat="1" ht="89.25" hidden="1" customHeight="1" x14ac:dyDescent="0.25">
      <c r="A66" s="141" t="s">
        <v>157</v>
      </c>
      <c r="B66" s="140" t="s">
        <v>156</v>
      </c>
      <c r="C66" s="138">
        <f>C67+C69+C70</f>
        <v>0</v>
      </c>
      <c r="D66" s="138">
        <f>D67+D69+D70</f>
        <v>0</v>
      </c>
      <c r="E66" s="138">
        <f>D66-C66</f>
        <v>0</v>
      </c>
      <c r="F66" s="138"/>
      <c r="G66" s="137"/>
      <c r="H66" s="138"/>
      <c r="I66" s="138"/>
      <c r="J66" s="138"/>
      <c r="K66" s="138"/>
      <c r="L66" s="137">
        <f t="shared" ref="L66:L71" si="36">I66/12821857*100</f>
        <v>0</v>
      </c>
      <c r="M66" s="137"/>
      <c r="N66" s="137"/>
      <c r="O66" s="138">
        <f>O67+O69+O70</f>
        <v>1431662</v>
      </c>
      <c r="P66" s="138">
        <f>P67+P69+P70</f>
        <v>1285000</v>
      </c>
      <c r="Q66" s="138">
        <f>P66-I66</f>
        <v>1285000</v>
      </c>
      <c r="R66" s="138" t="e">
        <f>P66/I66*100</f>
        <v>#DIV/0!</v>
      </c>
      <c r="S66" s="138">
        <f>S67+S69+S70</f>
        <v>1385075</v>
      </c>
      <c r="T66" s="139"/>
      <c r="U66" s="138">
        <f t="shared" ref="U66:U71" si="37">S66-O66</f>
        <v>-46587</v>
      </c>
      <c r="V66" s="138">
        <f t="shared" ref="V66:V71" si="38">S66/O66*100</f>
        <v>96.745949812176335</v>
      </c>
      <c r="W66" s="137">
        <f t="shared" ref="W66:W71" si="39">S66/14179103*100</f>
        <v>9.7684247021832054</v>
      </c>
      <c r="X66" s="137">
        <v>100</v>
      </c>
      <c r="Y66" s="137"/>
      <c r="Z66" s="138">
        <f>Z67+Z68</f>
        <v>736400</v>
      </c>
      <c r="AA66" s="137">
        <f>AA67+AA68</f>
        <v>0</v>
      </c>
      <c r="AB66" s="137" t="e">
        <f>AA66-#REF!</f>
        <v>#REF!</v>
      </c>
      <c r="AC66" s="137"/>
      <c r="AD66" s="137">
        <f>AD67+AD68</f>
        <v>0</v>
      </c>
      <c r="AE66" s="127">
        <f t="shared" si="23"/>
        <v>0</v>
      </c>
      <c r="AF66" s="127" t="e">
        <f t="shared" si="33"/>
        <v>#REF!</v>
      </c>
      <c r="AG66" s="136"/>
      <c r="AH66" s="136"/>
      <c r="AI66" s="136"/>
      <c r="AJ66" s="136"/>
      <c r="AK66" s="136"/>
      <c r="AL66" s="136"/>
      <c r="AM66" s="136"/>
      <c r="AN66" s="136"/>
      <c r="AO66" s="136"/>
      <c r="AP66" s="136"/>
      <c r="AQ66" s="136"/>
      <c r="AR66" s="136"/>
      <c r="AS66" s="136"/>
      <c r="AT66" s="136"/>
      <c r="AU66" s="136"/>
      <c r="AV66" s="136"/>
      <c r="AW66" s="136"/>
      <c r="AX66" s="136"/>
      <c r="AY66" s="136"/>
      <c r="AZ66" s="136"/>
      <c r="BA66" s="136"/>
      <c r="BB66" s="136"/>
      <c r="BC66" s="136"/>
      <c r="BD66" s="136"/>
      <c r="BE66" s="136"/>
      <c r="BF66" s="136"/>
      <c r="BG66" s="136"/>
      <c r="BH66" s="136"/>
      <c r="BI66" s="136"/>
      <c r="BJ66" s="136"/>
      <c r="BK66" s="136"/>
      <c r="BL66" s="136"/>
      <c r="BM66" s="136"/>
      <c r="BN66" s="136"/>
      <c r="BO66" s="136"/>
      <c r="BP66" s="136"/>
      <c r="BQ66" s="136"/>
      <c r="BR66" s="136"/>
      <c r="BS66" s="136"/>
      <c r="BT66" s="136"/>
      <c r="BU66" s="136"/>
      <c r="BV66" s="136"/>
      <c r="BW66" s="136"/>
      <c r="BX66" s="136"/>
      <c r="BY66" s="136"/>
      <c r="BZ66" s="136"/>
      <c r="CA66" s="136"/>
      <c r="CB66" s="136"/>
      <c r="CC66" s="136"/>
      <c r="CD66" s="136"/>
      <c r="CE66" s="136"/>
      <c r="CF66" s="136"/>
      <c r="CG66" s="136"/>
      <c r="CH66" s="136"/>
      <c r="CI66" s="136"/>
      <c r="CJ66" s="136"/>
      <c r="CK66" s="136"/>
      <c r="CL66" s="136"/>
      <c r="CM66" s="136"/>
      <c r="CN66" s="136"/>
      <c r="CO66" s="136"/>
      <c r="CP66" s="136"/>
      <c r="CQ66" s="136"/>
      <c r="CR66" s="136"/>
      <c r="CS66" s="136"/>
      <c r="CT66" s="136"/>
      <c r="CU66" s="136"/>
      <c r="CV66" s="136"/>
      <c r="CW66" s="136"/>
      <c r="CX66" s="136"/>
      <c r="CY66" s="136"/>
      <c r="CZ66" s="136"/>
      <c r="DA66" s="136"/>
      <c r="DB66" s="136"/>
      <c r="DC66" s="136"/>
      <c r="DD66" s="136"/>
      <c r="DE66" s="136"/>
      <c r="DF66" s="136"/>
      <c r="DG66" s="136"/>
      <c r="DH66" s="136"/>
      <c r="DI66" s="136"/>
      <c r="DJ66" s="136"/>
      <c r="DK66" s="136"/>
      <c r="DL66" s="136"/>
      <c r="DM66" s="136"/>
      <c r="DN66" s="136"/>
      <c r="DO66" s="136"/>
      <c r="DP66" s="136"/>
      <c r="DQ66" s="136"/>
      <c r="DR66" s="136"/>
      <c r="DS66" s="136"/>
      <c r="DT66" s="136"/>
      <c r="DU66" s="136"/>
      <c r="DV66" s="136"/>
      <c r="DW66" s="136"/>
      <c r="DX66" s="136"/>
      <c r="DY66" s="136"/>
      <c r="DZ66" s="136"/>
      <c r="EA66" s="136"/>
      <c r="EB66" s="136"/>
      <c r="EC66" s="136"/>
      <c r="ED66" s="136"/>
      <c r="EE66" s="136"/>
      <c r="EF66" s="136"/>
      <c r="EG66" s="136"/>
      <c r="EH66" s="136"/>
      <c r="EI66" s="136"/>
      <c r="EJ66" s="136"/>
      <c r="EK66" s="136"/>
      <c r="EL66" s="136"/>
      <c r="EM66" s="136"/>
      <c r="EN66" s="136"/>
      <c r="EO66" s="136"/>
      <c r="EP66" s="136"/>
      <c r="EQ66" s="136"/>
      <c r="ER66" s="136"/>
      <c r="ES66" s="136"/>
      <c r="ET66" s="136"/>
      <c r="EU66" s="136"/>
      <c r="EV66" s="136"/>
      <c r="EW66" s="136"/>
      <c r="EX66" s="136"/>
      <c r="EY66" s="136"/>
      <c r="EZ66" s="136"/>
      <c r="FA66" s="136"/>
      <c r="FB66" s="136"/>
      <c r="FC66" s="136"/>
      <c r="FD66" s="136"/>
      <c r="FE66" s="136"/>
      <c r="FF66" s="136"/>
      <c r="FG66" s="136"/>
      <c r="FH66" s="136"/>
      <c r="FI66" s="136"/>
      <c r="FJ66" s="136"/>
      <c r="FK66" s="136"/>
      <c r="FL66" s="136"/>
      <c r="FM66" s="136"/>
      <c r="FN66" s="136"/>
      <c r="FO66" s="136"/>
      <c r="FP66" s="136"/>
      <c r="FQ66" s="136"/>
      <c r="FR66" s="136"/>
      <c r="FS66" s="136"/>
      <c r="FT66" s="136"/>
      <c r="FU66" s="136"/>
      <c r="FV66" s="136"/>
      <c r="FW66" s="136"/>
      <c r="FX66" s="136"/>
      <c r="FY66" s="136"/>
      <c r="FZ66" s="136"/>
      <c r="GA66" s="136"/>
      <c r="GB66" s="136"/>
      <c r="GC66" s="136"/>
      <c r="GD66" s="136"/>
      <c r="GE66" s="136"/>
      <c r="GF66" s="136"/>
      <c r="GG66" s="136"/>
      <c r="GH66" s="136"/>
      <c r="GI66" s="136"/>
      <c r="GJ66" s="136"/>
      <c r="GK66" s="136"/>
      <c r="GL66" s="136"/>
      <c r="GM66" s="136"/>
      <c r="GN66" s="136"/>
      <c r="GO66" s="136"/>
      <c r="GP66" s="136"/>
      <c r="GQ66" s="136"/>
      <c r="GR66" s="136"/>
      <c r="GS66" s="136"/>
      <c r="GT66" s="136"/>
      <c r="GU66" s="136"/>
      <c r="GV66" s="136"/>
      <c r="GW66" s="136"/>
      <c r="GX66" s="136"/>
      <c r="GY66" s="136"/>
      <c r="GZ66" s="136"/>
    </row>
    <row r="67" spans="1:208" s="125" customFormat="1" ht="96.75" hidden="1" customHeight="1" x14ac:dyDescent="0.25">
      <c r="A67" s="133" t="s">
        <v>155</v>
      </c>
      <c r="B67" s="132" t="s">
        <v>154</v>
      </c>
      <c r="C67" s="14"/>
      <c r="D67" s="130"/>
      <c r="E67" s="14">
        <f>D67-C67</f>
        <v>0</v>
      </c>
      <c r="F67" s="14"/>
      <c r="G67" s="13"/>
      <c r="H67" s="14"/>
      <c r="I67" s="130"/>
      <c r="J67" s="14">
        <f>I67-H67</f>
        <v>0</v>
      </c>
      <c r="K67" s="14"/>
      <c r="L67" s="13">
        <f t="shared" si="36"/>
        <v>0</v>
      </c>
      <c r="M67" s="13"/>
      <c r="N67" s="13"/>
      <c r="O67" s="14">
        <v>1299602</v>
      </c>
      <c r="P67" s="14">
        <v>1200000</v>
      </c>
      <c r="Q67" s="14">
        <f>P67-I67</f>
        <v>1200000</v>
      </c>
      <c r="R67" s="14" t="e">
        <f>P67/I67*100</f>
        <v>#DIV/0!</v>
      </c>
      <c r="S67" s="130">
        <v>1268255</v>
      </c>
      <c r="T67" s="131"/>
      <c r="U67" s="14">
        <f t="shared" si="37"/>
        <v>-31347</v>
      </c>
      <c r="V67" s="14">
        <f t="shared" si="38"/>
        <v>97.587953850486528</v>
      </c>
      <c r="W67" s="13">
        <f t="shared" si="39"/>
        <v>8.9445361952727183</v>
      </c>
      <c r="X67" s="13">
        <v>100</v>
      </c>
      <c r="Y67" s="13"/>
      <c r="Z67" s="130">
        <v>710636</v>
      </c>
      <c r="AA67" s="134"/>
      <c r="AB67" s="13"/>
      <c r="AC67" s="13"/>
      <c r="AD67" s="134"/>
      <c r="AE67" s="127">
        <f t="shared" si="23"/>
        <v>0</v>
      </c>
      <c r="AF67" s="127">
        <f t="shared" si="33"/>
        <v>0</v>
      </c>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c r="BF67" s="126"/>
      <c r="BG67" s="126"/>
      <c r="BH67" s="126"/>
      <c r="BI67" s="126"/>
      <c r="BJ67" s="126"/>
      <c r="BK67" s="126"/>
      <c r="BL67" s="126"/>
      <c r="BM67" s="126"/>
      <c r="BN67" s="126"/>
      <c r="BO67" s="126"/>
      <c r="BP67" s="126"/>
      <c r="BQ67" s="126"/>
      <c r="BR67" s="126"/>
      <c r="BS67" s="126"/>
      <c r="BT67" s="126"/>
      <c r="BU67" s="126"/>
      <c r="BV67" s="126"/>
      <c r="BW67" s="126"/>
      <c r="BX67" s="126"/>
      <c r="BY67" s="126"/>
      <c r="BZ67" s="126"/>
      <c r="CA67" s="126"/>
      <c r="CB67" s="126"/>
      <c r="CC67" s="126"/>
      <c r="CD67" s="126"/>
      <c r="CE67" s="126"/>
      <c r="CF67" s="126"/>
      <c r="CG67" s="126"/>
      <c r="CH67" s="126"/>
      <c r="CI67" s="126"/>
      <c r="CJ67" s="126"/>
      <c r="CK67" s="126"/>
      <c r="CL67" s="126"/>
      <c r="CM67" s="126"/>
      <c r="CN67" s="126"/>
      <c r="CO67" s="126"/>
      <c r="CP67" s="126"/>
      <c r="CQ67" s="126"/>
      <c r="CR67" s="126"/>
      <c r="CS67" s="126"/>
      <c r="CT67" s="126"/>
      <c r="CU67" s="126"/>
      <c r="CV67" s="126"/>
      <c r="CW67" s="126"/>
      <c r="CX67" s="126"/>
      <c r="CY67" s="126"/>
      <c r="CZ67" s="126"/>
      <c r="DA67" s="126"/>
      <c r="DB67" s="126"/>
      <c r="DC67" s="126"/>
      <c r="DD67" s="126"/>
      <c r="DE67" s="126"/>
      <c r="DF67" s="126"/>
      <c r="DG67" s="126"/>
      <c r="DH67" s="126"/>
      <c r="DI67" s="126"/>
      <c r="DJ67" s="126"/>
      <c r="DK67" s="126"/>
      <c r="DL67" s="126"/>
      <c r="DM67" s="126"/>
      <c r="DN67" s="126"/>
      <c r="DO67" s="126"/>
      <c r="DP67" s="126"/>
      <c r="DQ67" s="126"/>
      <c r="DR67" s="126"/>
      <c r="DS67" s="126"/>
      <c r="DT67" s="126"/>
      <c r="DU67" s="126"/>
      <c r="DV67" s="126"/>
      <c r="DW67" s="126"/>
      <c r="DX67" s="126"/>
      <c r="DY67" s="126"/>
      <c r="DZ67" s="126"/>
      <c r="EA67" s="126"/>
      <c r="EB67" s="126"/>
      <c r="EC67" s="126"/>
      <c r="ED67" s="126"/>
      <c r="EE67" s="126"/>
      <c r="EF67" s="126"/>
      <c r="EG67" s="126"/>
      <c r="EH67" s="126"/>
      <c r="EI67" s="126"/>
      <c r="EJ67" s="126"/>
      <c r="EK67" s="126"/>
      <c r="EL67" s="126"/>
      <c r="EM67" s="126"/>
      <c r="EN67" s="126"/>
      <c r="EO67" s="126"/>
      <c r="EP67" s="126"/>
      <c r="EQ67" s="126"/>
      <c r="ER67" s="126"/>
      <c r="ES67" s="126"/>
      <c r="ET67" s="126"/>
      <c r="EU67" s="126"/>
      <c r="EV67" s="126"/>
      <c r="EW67" s="126"/>
      <c r="EX67" s="126"/>
      <c r="EY67" s="126"/>
      <c r="EZ67" s="126"/>
      <c r="FA67" s="126"/>
      <c r="FB67" s="126"/>
      <c r="FC67" s="126"/>
      <c r="FD67" s="126"/>
      <c r="FE67" s="126"/>
      <c r="FF67" s="126"/>
      <c r="FG67" s="126"/>
      <c r="FH67" s="126"/>
      <c r="FI67" s="126"/>
      <c r="FJ67" s="126"/>
      <c r="FK67" s="126"/>
      <c r="FL67" s="126"/>
      <c r="FM67" s="126"/>
      <c r="FN67" s="126"/>
      <c r="FO67" s="126"/>
      <c r="FP67" s="126"/>
      <c r="FQ67" s="126"/>
      <c r="FR67" s="126"/>
      <c r="FS67" s="126"/>
      <c r="FT67" s="126"/>
      <c r="FU67" s="126"/>
      <c r="FV67" s="126"/>
      <c r="FW67" s="126"/>
      <c r="FX67" s="126"/>
      <c r="FY67" s="126"/>
      <c r="FZ67" s="126"/>
      <c r="GA67" s="126"/>
      <c r="GB67" s="126"/>
      <c r="GC67" s="126"/>
      <c r="GD67" s="126"/>
      <c r="GE67" s="126"/>
      <c r="GF67" s="126"/>
      <c r="GG67" s="126"/>
      <c r="GH67" s="126"/>
      <c r="GI67" s="126"/>
      <c r="GJ67" s="126"/>
      <c r="GK67" s="126"/>
      <c r="GL67" s="126"/>
      <c r="GM67" s="126"/>
      <c r="GN67" s="126"/>
      <c r="GO67" s="126"/>
      <c r="GP67" s="126"/>
      <c r="GQ67" s="126"/>
      <c r="GR67" s="126"/>
      <c r="GS67" s="126"/>
      <c r="GT67" s="126"/>
      <c r="GU67" s="126"/>
      <c r="GV67" s="126"/>
      <c r="GW67" s="126"/>
      <c r="GX67" s="126"/>
      <c r="GY67" s="126"/>
      <c r="GZ67" s="126"/>
    </row>
    <row r="68" spans="1:208" s="125" customFormat="1" ht="69.75" hidden="1" customHeight="1" x14ac:dyDescent="0.25">
      <c r="A68" s="133"/>
      <c r="B68" s="132" t="s">
        <v>153</v>
      </c>
      <c r="C68" s="14"/>
      <c r="D68" s="130"/>
      <c r="E68" s="14"/>
      <c r="F68" s="14"/>
      <c r="G68" s="13"/>
      <c r="H68" s="14"/>
      <c r="I68" s="130"/>
      <c r="J68" s="14"/>
      <c r="K68" s="14"/>
      <c r="L68" s="13">
        <f t="shared" si="36"/>
        <v>0</v>
      </c>
      <c r="M68" s="13"/>
      <c r="N68" s="13"/>
      <c r="O68" s="14">
        <f>O69+O70</f>
        <v>132060</v>
      </c>
      <c r="P68" s="14">
        <f>P69+P70</f>
        <v>85000</v>
      </c>
      <c r="Q68" s="14">
        <f>Q69+Q70</f>
        <v>85000</v>
      </c>
      <c r="R68" s="14" t="e">
        <f>R69+R70</f>
        <v>#DIV/0!</v>
      </c>
      <c r="S68" s="130">
        <f>S69+S70</f>
        <v>116820</v>
      </c>
      <c r="T68" s="131"/>
      <c r="U68" s="14">
        <f t="shared" si="37"/>
        <v>-15240</v>
      </c>
      <c r="V68" s="14">
        <f t="shared" si="38"/>
        <v>88.459791004089055</v>
      </c>
      <c r="W68" s="13">
        <f t="shared" si="39"/>
        <v>0.82388850691048654</v>
      </c>
      <c r="X68" s="13"/>
      <c r="Y68" s="13"/>
      <c r="Z68" s="130">
        <v>25764</v>
      </c>
      <c r="AA68" s="134"/>
      <c r="AB68" s="13"/>
      <c r="AC68" s="13"/>
      <c r="AD68" s="134"/>
      <c r="AE68" s="127">
        <f t="shared" si="23"/>
        <v>0</v>
      </c>
      <c r="AF68" s="127">
        <f t="shared" si="33"/>
        <v>0</v>
      </c>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c r="BF68" s="126"/>
      <c r="BG68" s="126"/>
      <c r="BH68" s="126"/>
      <c r="BI68" s="126"/>
      <c r="BJ68" s="126"/>
      <c r="BK68" s="126"/>
      <c r="BL68" s="126"/>
      <c r="BM68" s="126"/>
      <c r="BN68" s="126"/>
      <c r="BO68" s="126"/>
      <c r="BP68" s="126"/>
      <c r="BQ68" s="126"/>
      <c r="BR68" s="126"/>
      <c r="BS68" s="126"/>
      <c r="BT68" s="126"/>
      <c r="BU68" s="126"/>
      <c r="BV68" s="126"/>
      <c r="BW68" s="126"/>
      <c r="BX68" s="126"/>
      <c r="BY68" s="126"/>
      <c r="BZ68" s="126"/>
      <c r="CA68" s="126"/>
      <c r="CB68" s="126"/>
      <c r="CC68" s="126"/>
      <c r="CD68" s="126"/>
      <c r="CE68" s="126"/>
      <c r="CF68" s="126"/>
      <c r="CG68" s="126"/>
      <c r="CH68" s="126"/>
      <c r="CI68" s="126"/>
      <c r="CJ68" s="126"/>
      <c r="CK68" s="126"/>
      <c r="CL68" s="126"/>
      <c r="CM68" s="126"/>
      <c r="CN68" s="126"/>
      <c r="CO68" s="126"/>
      <c r="CP68" s="126"/>
      <c r="CQ68" s="126"/>
      <c r="CR68" s="126"/>
      <c r="CS68" s="126"/>
      <c r="CT68" s="126"/>
      <c r="CU68" s="126"/>
      <c r="CV68" s="126"/>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6"/>
      <c r="FX68" s="126"/>
      <c r="FY68" s="126"/>
      <c r="FZ68" s="126"/>
      <c r="GA68" s="126"/>
      <c r="GB68" s="126"/>
      <c r="GC68" s="126"/>
      <c r="GD68" s="126"/>
      <c r="GE68" s="126"/>
      <c r="GF68" s="126"/>
      <c r="GG68" s="126"/>
      <c r="GH68" s="126"/>
      <c r="GI68" s="126"/>
      <c r="GJ68" s="126"/>
      <c r="GK68" s="126"/>
      <c r="GL68" s="126"/>
      <c r="GM68" s="126"/>
      <c r="GN68" s="126"/>
      <c r="GO68" s="126"/>
      <c r="GP68" s="126"/>
      <c r="GQ68" s="126"/>
      <c r="GR68" s="126"/>
      <c r="GS68" s="126"/>
      <c r="GT68" s="126"/>
      <c r="GU68" s="126"/>
      <c r="GV68" s="126"/>
      <c r="GW68" s="126"/>
      <c r="GX68" s="126"/>
      <c r="GY68" s="126"/>
      <c r="GZ68" s="126"/>
    </row>
    <row r="69" spans="1:208" s="125" customFormat="1" ht="100.5" hidden="1" customHeight="1" x14ac:dyDescent="0.25">
      <c r="A69" s="133" t="s">
        <v>152</v>
      </c>
      <c r="B69" s="132" t="s">
        <v>151</v>
      </c>
      <c r="C69" s="14"/>
      <c r="D69" s="130"/>
      <c r="E69" s="14">
        <f>D69-C69</f>
        <v>0</v>
      </c>
      <c r="F69" s="14"/>
      <c r="G69" s="13"/>
      <c r="H69" s="14"/>
      <c r="I69" s="130"/>
      <c r="J69" s="14">
        <f>I69-H69</f>
        <v>0</v>
      </c>
      <c r="K69" s="14"/>
      <c r="L69" s="13">
        <f t="shared" si="36"/>
        <v>0</v>
      </c>
      <c r="M69" s="13"/>
      <c r="N69" s="13"/>
      <c r="O69" s="14">
        <v>79362</v>
      </c>
      <c r="P69" s="14">
        <v>35000</v>
      </c>
      <c r="Q69" s="14">
        <f>P69-I69</f>
        <v>35000</v>
      </c>
      <c r="R69" s="14" t="e">
        <f>P69/I69*100</f>
        <v>#DIV/0!</v>
      </c>
      <c r="S69" s="130">
        <v>66594</v>
      </c>
      <c r="T69" s="131"/>
      <c r="U69" s="14">
        <f t="shared" si="37"/>
        <v>-12768</v>
      </c>
      <c r="V69" s="14">
        <f t="shared" si="38"/>
        <v>83.911695773796026</v>
      </c>
      <c r="W69" s="13">
        <f t="shared" si="39"/>
        <v>0.46966299631224906</v>
      </c>
      <c r="X69" s="13">
        <v>100</v>
      </c>
      <c r="Y69" s="13"/>
      <c r="Z69" s="130"/>
      <c r="AA69" s="128"/>
      <c r="AB69" s="129" t="e">
        <f>AA69-#REF!</f>
        <v>#REF!</v>
      </c>
      <c r="AC69" s="129"/>
      <c r="AD69" s="128"/>
      <c r="AE69" s="127">
        <f t="shared" si="23"/>
        <v>0</v>
      </c>
      <c r="AF69" s="127" t="e">
        <f t="shared" si="33"/>
        <v>#REF!</v>
      </c>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c r="BF69" s="126"/>
      <c r="BG69" s="126"/>
      <c r="BH69" s="126"/>
      <c r="BI69" s="126"/>
      <c r="BJ69" s="126"/>
      <c r="BK69" s="126"/>
      <c r="BL69" s="126"/>
      <c r="BM69" s="126"/>
      <c r="BN69" s="126"/>
      <c r="BO69" s="126"/>
      <c r="BP69" s="126"/>
      <c r="BQ69" s="126"/>
      <c r="BR69" s="126"/>
      <c r="BS69" s="126"/>
      <c r="BT69" s="126"/>
      <c r="BU69" s="126"/>
      <c r="BV69" s="126"/>
      <c r="BW69" s="126"/>
      <c r="BX69" s="126"/>
      <c r="BY69" s="126"/>
      <c r="BZ69" s="126"/>
      <c r="CA69" s="126"/>
      <c r="CB69" s="126"/>
      <c r="CC69" s="126"/>
      <c r="CD69" s="126"/>
      <c r="CE69" s="126"/>
      <c r="CF69" s="126"/>
      <c r="CG69" s="126"/>
      <c r="CH69" s="126"/>
      <c r="CI69" s="126"/>
      <c r="CJ69" s="126"/>
      <c r="CK69" s="126"/>
      <c r="CL69" s="126"/>
      <c r="CM69" s="126"/>
      <c r="CN69" s="126"/>
      <c r="CO69" s="126"/>
      <c r="CP69" s="126"/>
      <c r="CQ69" s="126"/>
      <c r="CR69" s="126"/>
      <c r="CS69" s="126"/>
      <c r="CT69" s="126"/>
      <c r="CU69" s="126"/>
      <c r="CV69" s="126"/>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6"/>
      <c r="FX69" s="126"/>
      <c r="FY69" s="126"/>
      <c r="FZ69" s="126"/>
      <c r="GA69" s="126"/>
      <c r="GB69" s="126"/>
      <c r="GC69" s="126"/>
      <c r="GD69" s="126"/>
      <c r="GE69" s="126"/>
      <c r="GF69" s="126"/>
      <c r="GG69" s="126"/>
      <c r="GH69" s="126"/>
      <c r="GI69" s="126"/>
      <c r="GJ69" s="126"/>
      <c r="GK69" s="126"/>
      <c r="GL69" s="126"/>
      <c r="GM69" s="126"/>
      <c r="GN69" s="126"/>
      <c r="GO69" s="126"/>
      <c r="GP69" s="126"/>
      <c r="GQ69" s="126"/>
      <c r="GR69" s="126"/>
      <c r="GS69" s="126"/>
      <c r="GT69" s="126"/>
      <c r="GU69" s="126"/>
      <c r="GV69" s="126"/>
      <c r="GW69" s="126"/>
      <c r="GX69" s="126"/>
      <c r="GY69" s="126"/>
      <c r="GZ69" s="126"/>
    </row>
    <row r="70" spans="1:208" s="125" customFormat="1" ht="94.5" hidden="1" customHeight="1" x14ac:dyDescent="0.25">
      <c r="A70" s="133" t="s">
        <v>150</v>
      </c>
      <c r="B70" s="132" t="s">
        <v>149</v>
      </c>
      <c r="C70" s="14"/>
      <c r="D70" s="130"/>
      <c r="E70" s="14">
        <f>D70-C70</f>
        <v>0</v>
      </c>
      <c r="F70" s="14"/>
      <c r="G70" s="13"/>
      <c r="H70" s="14"/>
      <c r="I70" s="130"/>
      <c r="J70" s="14">
        <f>I70-H70</f>
        <v>0</v>
      </c>
      <c r="K70" s="14"/>
      <c r="L70" s="13">
        <f t="shared" si="36"/>
        <v>0</v>
      </c>
      <c r="M70" s="13"/>
      <c r="N70" s="13"/>
      <c r="O70" s="14">
        <v>52698</v>
      </c>
      <c r="P70" s="14">
        <v>50000</v>
      </c>
      <c r="Q70" s="14">
        <f>P70-I70</f>
        <v>50000</v>
      </c>
      <c r="R70" s="14" t="e">
        <f>P70/I70*100</f>
        <v>#DIV/0!</v>
      </c>
      <c r="S70" s="130">
        <v>50226</v>
      </c>
      <c r="T70" s="131"/>
      <c r="U70" s="14">
        <f t="shared" si="37"/>
        <v>-2472</v>
      </c>
      <c r="V70" s="14">
        <f t="shared" si="38"/>
        <v>95.309119890697929</v>
      </c>
      <c r="W70" s="13">
        <f t="shared" si="39"/>
        <v>0.35422551059823743</v>
      </c>
      <c r="X70" s="13">
        <v>100</v>
      </c>
      <c r="Y70" s="13"/>
      <c r="Z70" s="130"/>
      <c r="AA70" s="128"/>
      <c r="AB70" s="129" t="e">
        <f>AA70-#REF!</f>
        <v>#REF!</v>
      </c>
      <c r="AC70" s="129"/>
      <c r="AD70" s="128"/>
      <c r="AE70" s="127">
        <f t="shared" si="23"/>
        <v>0</v>
      </c>
      <c r="AF70" s="127" t="e">
        <f t="shared" si="33"/>
        <v>#REF!</v>
      </c>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c r="BF70" s="126"/>
      <c r="BG70" s="126"/>
      <c r="BH70" s="126"/>
      <c r="BI70" s="126"/>
      <c r="BJ70" s="126"/>
      <c r="BK70" s="126"/>
      <c r="BL70" s="126"/>
      <c r="BM70" s="126"/>
      <c r="BN70" s="126"/>
      <c r="BO70" s="126"/>
      <c r="BP70" s="126"/>
      <c r="BQ70" s="126"/>
      <c r="BR70" s="126"/>
      <c r="BS70" s="126"/>
      <c r="BT70" s="126"/>
      <c r="BU70" s="126"/>
      <c r="BV70" s="126"/>
      <c r="BW70" s="126"/>
      <c r="BX70" s="126"/>
      <c r="BY70" s="126"/>
      <c r="BZ70" s="126"/>
      <c r="CA70" s="126"/>
      <c r="CB70" s="126"/>
      <c r="CC70" s="126"/>
      <c r="CD70" s="126"/>
      <c r="CE70" s="126"/>
      <c r="CF70" s="126"/>
      <c r="CG70" s="126"/>
      <c r="CH70" s="126"/>
      <c r="CI70" s="126"/>
      <c r="CJ70" s="126"/>
      <c r="CK70" s="126"/>
      <c r="CL70" s="126"/>
      <c r="CM70" s="126"/>
      <c r="CN70" s="126"/>
      <c r="CO70" s="126"/>
      <c r="CP70" s="126"/>
      <c r="CQ70" s="126"/>
      <c r="CR70" s="126"/>
      <c r="CS70" s="126"/>
      <c r="CT70" s="126"/>
      <c r="CU70" s="126"/>
      <c r="CV70" s="126"/>
      <c r="CW70" s="126"/>
      <c r="CX70" s="126"/>
      <c r="CY70" s="126"/>
      <c r="CZ70" s="126"/>
      <c r="DA70" s="126"/>
      <c r="DB70" s="126"/>
      <c r="DC70" s="126"/>
      <c r="DD70" s="126"/>
      <c r="DE70" s="126"/>
      <c r="DF70" s="126"/>
      <c r="DG70" s="126"/>
      <c r="DH70" s="126"/>
      <c r="DI70" s="126"/>
      <c r="DJ70" s="126"/>
      <c r="DK70" s="126"/>
      <c r="DL70" s="126"/>
      <c r="DM70" s="126"/>
      <c r="DN70" s="126"/>
      <c r="DO70" s="126"/>
      <c r="DP70" s="126"/>
      <c r="DQ70" s="126"/>
      <c r="DR70" s="126"/>
      <c r="DS70" s="126"/>
      <c r="DT70" s="126"/>
      <c r="DU70" s="126"/>
      <c r="DV70" s="126"/>
      <c r="DW70" s="126"/>
      <c r="DX70" s="126"/>
      <c r="DY70" s="126"/>
      <c r="DZ70" s="126"/>
      <c r="EA70" s="126"/>
      <c r="EB70" s="126"/>
      <c r="EC70" s="126"/>
      <c r="ED70" s="126"/>
      <c r="EE70" s="126"/>
      <c r="EF70" s="126"/>
      <c r="EG70" s="126"/>
      <c r="EH70" s="126"/>
      <c r="EI70" s="126"/>
      <c r="EJ70" s="126"/>
      <c r="EK70" s="126"/>
      <c r="EL70" s="126"/>
      <c r="EM70" s="126"/>
      <c r="EN70" s="126"/>
      <c r="EO70" s="126"/>
      <c r="EP70" s="126"/>
      <c r="EQ70" s="126"/>
      <c r="ER70" s="126"/>
      <c r="ES70" s="126"/>
      <c r="ET70" s="126"/>
      <c r="EU70" s="126"/>
      <c r="EV70" s="126"/>
      <c r="EW70" s="126"/>
      <c r="EX70" s="126"/>
      <c r="EY70" s="126"/>
      <c r="EZ70" s="126"/>
      <c r="FA70" s="126"/>
      <c r="FB70" s="126"/>
      <c r="FC70" s="126"/>
      <c r="FD70" s="126"/>
      <c r="FE70" s="126"/>
      <c r="FF70" s="126"/>
      <c r="FG70" s="126"/>
      <c r="FH70" s="126"/>
      <c r="FI70" s="126"/>
      <c r="FJ70" s="126"/>
      <c r="FK70" s="126"/>
      <c r="FL70" s="126"/>
      <c r="FM70" s="126"/>
      <c r="FN70" s="126"/>
      <c r="FO70" s="126"/>
      <c r="FP70" s="126"/>
      <c r="FQ70" s="126"/>
      <c r="FR70" s="126"/>
      <c r="FS70" s="126"/>
      <c r="FT70" s="126"/>
      <c r="FU70" s="126"/>
      <c r="FV70" s="126"/>
      <c r="FW70" s="126"/>
      <c r="FX70" s="126"/>
      <c r="FY70" s="126"/>
      <c r="FZ70" s="126"/>
      <c r="GA70" s="126"/>
      <c r="GB70" s="126"/>
      <c r="GC70" s="126"/>
      <c r="GD70" s="126"/>
      <c r="GE70" s="126"/>
      <c r="GF70" s="126"/>
      <c r="GG70" s="126"/>
      <c r="GH70" s="126"/>
      <c r="GI70" s="126"/>
      <c r="GJ70" s="126"/>
      <c r="GK70" s="126"/>
      <c r="GL70" s="126"/>
      <c r="GM70" s="126"/>
      <c r="GN70" s="126"/>
      <c r="GO70" s="126"/>
      <c r="GP70" s="126"/>
      <c r="GQ70" s="126"/>
      <c r="GR70" s="126"/>
      <c r="GS70" s="126"/>
      <c r="GT70" s="126"/>
      <c r="GU70" s="126"/>
      <c r="GV70" s="126"/>
      <c r="GW70" s="126"/>
      <c r="GX70" s="126"/>
      <c r="GY70" s="126"/>
      <c r="GZ70" s="126"/>
    </row>
    <row r="71" spans="1:208" s="119" customFormat="1" ht="45" hidden="1" customHeight="1" x14ac:dyDescent="0.3">
      <c r="A71" s="124"/>
      <c r="B71" s="123" t="s">
        <v>148</v>
      </c>
      <c r="C71" s="121">
        <f>C7+C48+C66</f>
        <v>13180961</v>
      </c>
      <c r="D71" s="121">
        <f>D7+D48+D66</f>
        <v>14118181</v>
      </c>
      <c r="E71" s="121">
        <f>D71-C71</f>
        <v>937220</v>
      </c>
      <c r="F71" s="121">
        <f>D71/C71*100</f>
        <v>107.1104072002034</v>
      </c>
      <c r="G71" s="106"/>
      <c r="H71" s="121">
        <f>H7+H48+H66</f>
        <v>12786833</v>
      </c>
      <c r="I71" s="121">
        <f>I7+I48+I66</f>
        <v>12821857</v>
      </c>
      <c r="J71" s="121">
        <f>I71-H71</f>
        <v>35024</v>
      </c>
      <c r="K71" s="121">
        <f>I71/H71*100</f>
        <v>100.27390676018058</v>
      </c>
      <c r="L71" s="106">
        <f t="shared" si="36"/>
        <v>100</v>
      </c>
      <c r="M71" s="106">
        <f>I71/D71*100-100</f>
        <v>-9.181947731085188</v>
      </c>
      <c r="N71" s="106"/>
      <c r="O71" s="121">
        <f>O7+O48+O66</f>
        <v>13847765</v>
      </c>
      <c r="P71" s="121">
        <f>P7+P48+P66</f>
        <v>13898807</v>
      </c>
      <c r="Q71" s="121">
        <f>P71-I71</f>
        <v>1076950</v>
      </c>
      <c r="R71" s="121">
        <f>P71/I71*100</f>
        <v>108.39932936391352</v>
      </c>
      <c r="S71" s="121">
        <f>S7+S48+S66</f>
        <v>14179103</v>
      </c>
      <c r="T71" s="122"/>
      <c r="U71" s="121">
        <f t="shared" si="37"/>
        <v>331338</v>
      </c>
      <c r="V71" s="121">
        <f t="shared" si="38"/>
        <v>102.39271824731284</v>
      </c>
      <c r="W71" s="106">
        <f t="shared" si="39"/>
        <v>100</v>
      </c>
      <c r="X71" s="106">
        <f>S71/I71*100-100</f>
        <v>10.585408962211943</v>
      </c>
      <c r="Y71" s="106"/>
      <c r="Z71" s="121">
        <f>Z7+Z48+Z66</f>
        <v>21477145.599999998</v>
      </c>
      <c r="AA71" s="106">
        <f>AA7+AA48+AA66</f>
        <v>27151002.5</v>
      </c>
      <c r="AB71" s="106">
        <f>AA71-Z71</f>
        <v>5673856.9000000022</v>
      </c>
      <c r="AC71" s="106"/>
      <c r="AD71" s="106">
        <f>AD7+AD48+AD66</f>
        <v>26956302.700000003</v>
      </c>
      <c r="AE71" s="106">
        <f t="shared" ref="AE71" si="40">AD71-AA71</f>
        <v>-194699.79999999702</v>
      </c>
      <c r="AF71" s="106">
        <f t="shared" si="33"/>
        <v>-5868556.6999999993</v>
      </c>
      <c r="AG71" s="120"/>
      <c r="AH71" s="120"/>
      <c r="AI71" s="120"/>
      <c r="AJ71" s="120"/>
      <c r="AK71" s="120"/>
      <c r="AL71" s="120"/>
      <c r="AM71" s="120"/>
      <c r="AN71" s="120"/>
      <c r="AO71" s="120"/>
      <c r="AP71" s="120"/>
      <c r="AQ71" s="120"/>
      <c r="AR71" s="120"/>
      <c r="AS71" s="120"/>
      <c r="AT71" s="120"/>
      <c r="AU71" s="120"/>
      <c r="AV71" s="120"/>
      <c r="AW71" s="120"/>
      <c r="AX71" s="120"/>
      <c r="AY71" s="120"/>
      <c r="AZ71" s="120"/>
      <c r="BA71" s="120"/>
      <c r="BB71" s="120"/>
      <c r="BC71" s="120"/>
      <c r="BD71" s="120"/>
      <c r="BE71" s="120"/>
      <c r="BF71" s="120"/>
      <c r="BG71" s="120"/>
      <c r="BH71" s="120"/>
      <c r="BI71" s="120"/>
      <c r="BJ71" s="120"/>
      <c r="BK71" s="120"/>
      <c r="BL71" s="120"/>
      <c r="BM71" s="120"/>
      <c r="BN71" s="120"/>
      <c r="BO71" s="120"/>
      <c r="BP71" s="120"/>
      <c r="BQ71" s="120"/>
      <c r="BR71" s="120"/>
      <c r="BS71" s="120"/>
      <c r="BT71" s="120"/>
      <c r="BU71" s="120"/>
      <c r="BV71" s="120"/>
      <c r="BW71" s="120"/>
      <c r="BX71" s="120"/>
      <c r="BY71" s="120"/>
      <c r="BZ71" s="120"/>
      <c r="CA71" s="120"/>
      <c r="CB71" s="120"/>
      <c r="CC71" s="120"/>
      <c r="CD71" s="120"/>
      <c r="CE71" s="120"/>
      <c r="CF71" s="120"/>
      <c r="CG71" s="120"/>
      <c r="CH71" s="120"/>
      <c r="CI71" s="120"/>
      <c r="CJ71" s="120"/>
      <c r="CK71" s="120"/>
      <c r="CL71" s="120"/>
      <c r="CM71" s="120"/>
      <c r="CN71" s="120"/>
      <c r="CO71" s="120"/>
      <c r="CP71" s="120"/>
      <c r="CQ71" s="120"/>
      <c r="CR71" s="120"/>
      <c r="CS71" s="120"/>
      <c r="CT71" s="120"/>
      <c r="CU71" s="120"/>
      <c r="CV71" s="120"/>
      <c r="CW71" s="120"/>
      <c r="CX71" s="120"/>
      <c r="CY71" s="120"/>
      <c r="CZ71" s="120"/>
      <c r="DA71" s="120"/>
      <c r="DB71" s="120"/>
      <c r="DC71" s="120"/>
      <c r="DD71" s="120"/>
      <c r="DE71" s="120"/>
      <c r="DF71" s="120"/>
      <c r="DG71" s="120"/>
      <c r="DH71" s="120"/>
      <c r="DI71" s="120"/>
      <c r="DJ71" s="120"/>
      <c r="DK71" s="120"/>
      <c r="DL71" s="120"/>
      <c r="DM71" s="120"/>
      <c r="DN71" s="120"/>
      <c r="DO71" s="120"/>
      <c r="DP71" s="120"/>
      <c r="DQ71" s="120"/>
      <c r="DR71" s="120"/>
      <c r="DS71" s="120"/>
      <c r="DT71" s="120"/>
      <c r="DU71" s="120"/>
      <c r="DV71" s="120"/>
      <c r="DW71" s="120"/>
      <c r="DX71" s="120"/>
      <c r="DY71" s="120"/>
      <c r="DZ71" s="120"/>
      <c r="EA71" s="120"/>
      <c r="EB71" s="120"/>
      <c r="EC71" s="120"/>
      <c r="ED71" s="120"/>
      <c r="EE71" s="120"/>
      <c r="EF71" s="120"/>
      <c r="EG71" s="120"/>
      <c r="EH71" s="120"/>
      <c r="EI71" s="120"/>
      <c r="EJ71" s="120"/>
      <c r="EK71" s="120"/>
      <c r="EL71" s="120"/>
      <c r="EM71" s="120"/>
      <c r="EN71" s="120"/>
      <c r="EO71" s="120"/>
      <c r="EP71" s="120"/>
      <c r="EQ71" s="120"/>
      <c r="ER71" s="120"/>
      <c r="ES71" s="120"/>
      <c r="ET71" s="120"/>
      <c r="EU71" s="120"/>
      <c r="EV71" s="120"/>
      <c r="EW71" s="120"/>
      <c r="EX71" s="120"/>
      <c r="EY71" s="120"/>
      <c r="EZ71" s="120"/>
      <c r="FA71" s="120"/>
      <c r="FB71" s="120"/>
      <c r="FC71" s="120"/>
      <c r="FD71" s="120"/>
      <c r="FE71" s="120"/>
      <c r="FF71" s="120"/>
      <c r="FG71" s="120"/>
      <c r="FH71" s="120"/>
      <c r="FI71" s="120"/>
      <c r="FJ71" s="120"/>
      <c r="FK71" s="120"/>
      <c r="FL71" s="120"/>
      <c r="FM71" s="120"/>
      <c r="FN71" s="120"/>
      <c r="FO71" s="120"/>
      <c r="FP71" s="120"/>
      <c r="FQ71" s="120"/>
      <c r="FR71" s="120"/>
      <c r="FS71" s="120"/>
      <c r="FT71" s="120"/>
      <c r="FU71" s="120"/>
      <c r="FV71" s="120"/>
      <c r="FW71" s="120"/>
      <c r="FX71" s="120"/>
      <c r="FY71" s="120"/>
      <c r="FZ71" s="120"/>
      <c r="GA71" s="120"/>
      <c r="GB71" s="120"/>
      <c r="GC71" s="120"/>
      <c r="GD71" s="120"/>
      <c r="GE71" s="120"/>
      <c r="GF71" s="120"/>
      <c r="GG71" s="120"/>
      <c r="GH71" s="120"/>
      <c r="GI71" s="120"/>
      <c r="GJ71" s="120"/>
      <c r="GK71" s="120"/>
      <c r="GL71" s="120"/>
      <c r="GM71" s="120"/>
      <c r="GN71" s="120"/>
      <c r="GO71" s="120"/>
      <c r="GP71" s="120"/>
      <c r="GQ71" s="120"/>
      <c r="GR71" s="120"/>
      <c r="GS71" s="120"/>
      <c r="GT71" s="120"/>
      <c r="GU71" s="120"/>
      <c r="GV71" s="120"/>
      <c r="GW71" s="120"/>
      <c r="GX71" s="120"/>
      <c r="GY71" s="120"/>
      <c r="GZ71" s="120"/>
    </row>
    <row r="72" spans="1:208" s="111" customFormat="1" ht="72.75" hidden="1" customHeight="1" x14ac:dyDescent="0.3">
      <c r="A72" s="115"/>
      <c r="B72" s="118" t="s">
        <v>147</v>
      </c>
      <c r="C72" s="113"/>
      <c r="D72" s="113">
        <f>D71-D48</f>
        <v>8588603</v>
      </c>
      <c r="E72" s="113"/>
      <c r="F72" s="113"/>
      <c r="G72" s="116"/>
      <c r="H72" s="113"/>
      <c r="I72" s="113">
        <f>I71-I66-I12-I48</f>
        <v>5140399</v>
      </c>
      <c r="J72" s="113"/>
      <c r="K72" s="113"/>
      <c r="L72" s="116"/>
      <c r="M72" s="116"/>
      <c r="N72" s="116"/>
      <c r="O72" s="113"/>
      <c r="P72" s="113"/>
      <c r="Q72" s="113"/>
      <c r="R72" s="113"/>
      <c r="S72" s="113">
        <f>S71-S66-S12-S48</f>
        <v>5630743</v>
      </c>
      <c r="T72" s="117"/>
      <c r="U72" s="113"/>
      <c r="V72" s="113"/>
      <c r="W72" s="116"/>
      <c r="X72" s="116"/>
      <c r="Y72" s="116"/>
      <c r="Z72" s="113">
        <f>Z71-Z66-Z12-Z48</f>
        <v>14001974.399999999</v>
      </c>
      <c r="AA72" s="107">
        <f>AA71-AA66-AA12-AA48</f>
        <v>17880304.100000001</v>
      </c>
      <c r="AB72" s="107"/>
      <c r="AC72" s="107"/>
      <c r="AD72" s="107">
        <f>AD71-AD66-AD12-AD48</f>
        <v>18435520.5</v>
      </c>
      <c r="AE72" s="106" t="e">
        <f>AD72-#REF!</f>
        <v>#REF!</v>
      </c>
      <c r="AF72" s="106" t="e">
        <f>AE72-#REF!</f>
        <v>#REF!</v>
      </c>
      <c r="AG72" s="112"/>
      <c r="AH72" s="112"/>
      <c r="AI72" s="112"/>
      <c r="AJ72" s="112"/>
      <c r="AK72" s="112"/>
      <c r="AL72" s="112"/>
      <c r="AM72" s="112"/>
      <c r="AN72" s="112"/>
      <c r="AO72" s="112"/>
      <c r="AP72" s="112"/>
      <c r="AQ72" s="112"/>
      <c r="AR72" s="112"/>
      <c r="AS72" s="112"/>
      <c r="AT72" s="112"/>
      <c r="AU72" s="112"/>
      <c r="AV72" s="112"/>
      <c r="AW72" s="112"/>
      <c r="AX72" s="112"/>
      <c r="AY72" s="112"/>
      <c r="AZ72" s="112"/>
      <c r="BA72" s="112"/>
      <c r="BB72" s="112"/>
      <c r="BC72" s="112"/>
      <c r="BD72" s="112"/>
      <c r="BE72" s="112"/>
      <c r="BF72" s="112"/>
      <c r="BG72" s="112"/>
      <c r="BH72" s="112"/>
      <c r="BI72" s="112"/>
      <c r="BJ72" s="112"/>
      <c r="BK72" s="112"/>
      <c r="BL72" s="112"/>
      <c r="BM72" s="112"/>
      <c r="BN72" s="112"/>
      <c r="BO72" s="112"/>
      <c r="BP72" s="112"/>
      <c r="BQ72" s="112"/>
      <c r="BR72" s="112"/>
      <c r="BS72" s="112"/>
      <c r="BT72" s="112"/>
      <c r="BU72" s="112"/>
      <c r="BV72" s="112"/>
      <c r="BW72" s="112"/>
      <c r="BX72" s="112"/>
      <c r="BY72" s="112"/>
      <c r="BZ72" s="112"/>
      <c r="CA72" s="112"/>
      <c r="CB72" s="112"/>
      <c r="CC72" s="112"/>
      <c r="CD72" s="112"/>
      <c r="CE72" s="112"/>
      <c r="CF72" s="112"/>
      <c r="CG72" s="112"/>
      <c r="CH72" s="112"/>
      <c r="CI72" s="112"/>
      <c r="CJ72" s="112"/>
      <c r="CK72" s="112"/>
      <c r="CL72" s="112"/>
      <c r="CM72" s="112"/>
      <c r="CN72" s="112"/>
      <c r="CO72" s="112"/>
      <c r="CP72" s="112"/>
      <c r="CQ72" s="112"/>
      <c r="CR72" s="112"/>
      <c r="CS72" s="112"/>
      <c r="CT72" s="112"/>
      <c r="CU72" s="112"/>
      <c r="CV72" s="112"/>
      <c r="CW72" s="112"/>
      <c r="CX72" s="112"/>
      <c r="CY72" s="112"/>
      <c r="CZ72" s="112"/>
      <c r="DA72" s="112"/>
      <c r="DB72" s="112"/>
      <c r="DC72" s="112"/>
      <c r="DD72" s="112"/>
      <c r="DE72" s="112"/>
      <c r="DF72" s="112"/>
      <c r="DG72" s="112"/>
      <c r="DH72" s="112"/>
      <c r="DI72" s="112"/>
      <c r="DJ72" s="112"/>
      <c r="DK72" s="112"/>
      <c r="DL72" s="112"/>
      <c r="DM72" s="112"/>
      <c r="DN72" s="112"/>
      <c r="DO72" s="112"/>
      <c r="DP72" s="112"/>
      <c r="DQ72" s="112"/>
      <c r="DR72" s="112"/>
      <c r="DS72" s="112"/>
      <c r="DT72" s="112"/>
      <c r="DU72" s="112"/>
      <c r="DV72" s="112"/>
      <c r="DW72" s="112"/>
      <c r="DX72" s="112"/>
      <c r="DY72" s="112"/>
      <c r="DZ72" s="112"/>
      <c r="EA72" s="112"/>
      <c r="EB72" s="112"/>
      <c r="EC72" s="112"/>
      <c r="ED72" s="112"/>
      <c r="EE72" s="112"/>
      <c r="EF72" s="112"/>
      <c r="EG72" s="112"/>
      <c r="EH72" s="112"/>
      <c r="EI72" s="112"/>
      <c r="EJ72" s="112"/>
      <c r="EK72" s="112"/>
      <c r="EL72" s="112"/>
      <c r="EM72" s="112"/>
      <c r="EN72" s="112"/>
      <c r="EO72" s="112"/>
      <c r="EP72" s="112"/>
      <c r="EQ72" s="112"/>
      <c r="ER72" s="112"/>
      <c r="ES72" s="112"/>
      <c r="ET72" s="112"/>
      <c r="EU72" s="112"/>
      <c r="EV72" s="112"/>
      <c r="EW72" s="112"/>
      <c r="EX72" s="112"/>
      <c r="EY72" s="112"/>
      <c r="EZ72" s="112"/>
      <c r="FA72" s="112"/>
      <c r="FB72" s="112"/>
      <c r="FC72" s="112"/>
      <c r="FD72" s="112"/>
      <c r="FE72" s="112"/>
      <c r="FF72" s="112"/>
      <c r="FG72" s="112"/>
      <c r="FH72" s="112"/>
      <c r="FI72" s="112"/>
      <c r="FJ72" s="112"/>
      <c r="FK72" s="112"/>
      <c r="FL72" s="112"/>
      <c r="FM72" s="112"/>
      <c r="FN72" s="112"/>
      <c r="FO72" s="112"/>
      <c r="FP72" s="112"/>
      <c r="FQ72" s="112"/>
      <c r="FR72" s="112"/>
      <c r="FS72" s="112"/>
      <c r="FT72" s="112"/>
      <c r="FU72" s="112"/>
      <c r="FV72" s="112"/>
      <c r="FW72" s="112"/>
      <c r="FX72" s="112"/>
      <c r="FY72" s="112"/>
      <c r="FZ72" s="112"/>
      <c r="GA72" s="112"/>
      <c r="GB72" s="112"/>
      <c r="GC72" s="112"/>
      <c r="GD72" s="112"/>
      <c r="GE72" s="112"/>
      <c r="GF72" s="112"/>
      <c r="GG72" s="112"/>
      <c r="GH72" s="112"/>
      <c r="GI72" s="112"/>
      <c r="GJ72" s="112"/>
      <c r="GK72" s="112"/>
      <c r="GL72" s="112"/>
      <c r="GM72" s="112"/>
      <c r="GN72" s="112"/>
      <c r="GO72" s="112"/>
      <c r="GP72" s="112"/>
      <c r="GQ72" s="112"/>
      <c r="GR72" s="112"/>
      <c r="GS72" s="112"/>
      <c r="GT72" s="112"/>
      <c r="GU72" s="112"/>
      <c r="GV72" s="112"/>
      <c r="GW72" s="112"/>
      <c r="GX72" s="112"/>
      <c r="GY72" s="112"/>
      <c r="GZ72" s="112"/>
    </row>
    <row r="73" spans="1:208" s="111" customFormat="1" ht="43.5" hidden="1" customHeight="1" x14ac:dyDescent="0.3">
      <c r="A73" s="115"/>
      <c r="B73" s="114" t="s">
        <v>146</v>
      </c>
      <c r="C73" s="113"/>
      <c r="D73" s="113">
        <f>D71-D53</f>
        <v>11722060</v>
      </c>
      <c r="E73" s="113"/>
      <c r="F73" s="113"/>
      <c r="G73" s="113"/>
      <c r="H73" s="113"/>
      <c r="I73" s="113">
        <v>11129264</v>
      </c>
      <c r="J73" s="113"/>
      <c r="K73" s="113"/>
      <c r="L73" s="113"/>
      <c r="M73" s="113"/>
      <c r="N73" s="113"/>
      <c r="O73" s="113"/>
      <c r="P73" s="113">
        <f>P71-P53</f>
        <v>11598769</v>
      </c>
      <c r="Q73" s="113">
        <f>Q71-Q53</f>
        <v>477182</v>
      </c>
      <c r="R73" s="113">
        <f>R71-R53</f>
        <v>-26.875538745269125</v>
      </c>
      <c r="S73" s="113">
        <v>11315263</v>
      </c>
      <c r="T73" s="113">
        <f>T71-T53</f>
        <v>0</v>
      </c>
      <c r="U73" s="113"/>
      <c r="V73" s="113"/>
      <c r="W73" s="113"/>
      <c r="X73" s="113"/>
      <c r="Y73" s="113"/>
      <c r="Z73" s="113">
        <f>Z71-Z53</f>
        <v>18408025.699999999</v>
      </c>
      <c r="AA73" s="107">
        <f>AA71-AA53</f>
        <v>23319587.199999999</v>
      </c>
      <c r="AB73" s="107"/>
      <c r="AC73" s="107"/>
      <c r="AD73" s="107">
        <f>AD71-AD53</f>
        <v>21541054.800000004</v>
      </c>
      <c r="AE73" s="106" t="e">
        <f>AD73-#REF!</f>
        <v>#REF!</v>
      </c>
      <c r="AF73" s="106" t="e">
        <f>AE73-#REF!</f>
        <v>#REF!</v>
      </c>
      <c r="AG73" s="112"/>
      <c r="AH73" s="112"/>
      <c r="AI73" s="112"/>
      <c r="AJ73" s="112"/>
      <c r="AK73" s="112"/>
      <c r="AL73" s="112"/>
      <c r="AM73" s="112"/>
      <c r="AN73" s="112"/>
      <c r="AO73" s="112"/>
      <c r="AP73" s="112"/>
      <c r="AQ73" s="112"/>
      <c r="AR73" s="112"/>
      <c r="AS73" s="112"/>
      <c r="AT73" s="112"/>
      <c r="AU73" s="112"/>
      <c r="AV73" s="112"/>
      <c r="AW73" s="112"/>
      <c r="AX73" s="112"/>
      <c r="AY73" s="112"/>
      <c r="AZ73" s="112"/>
      <c r="BA73" s="112"/>
      <c r="BB73" s="112"/>
      <c r="BC73" s="112"/>
      <c r="BD73" s="112"/>
      <c r="BE73" s="112"/>
      <c r="BF73" s="112"/>
      <c r="BG73" s="112"/>
      <c r="BH73" s="112"/>
      <c r="BI73" s="112"/>
      <c r="BJ73" s="112"/>
      <c r="BK73" s="112"/>
      <c r="BL73" s="112"/>
      <c r="BM73" s="112"/>
      <c r="BN73" s="112"/>
      <c r="BO73" s="112"/>
      <c r="BP73" s="112"/>
      <c r="BQ73" s="112"/>
      <c r="BR73" s="112"/>
      <c r="BS73" s="112"/>
      <c r="BT73" s="112"/>
      <c r="BU73" s="112"/>
      <c r="BV73" s="112"/>
      <c r="BW73" s="112"/>
      <c r="BX73" s="112"/>
      <c r="BY73" s="112"/>
      <c r="BZ73" s="112"/>
      <c r="CA73" s="112"/>
      <c r="CB73" s="112"/>
      <c r="CC73" s="112"/>
      <c r="CD73" s="112"/>
      <c r="CE73" s="112"/>
      <c r="CF73" s="112"/>
      <c r="CG73" s="112"/>
      <c r="CH73" s="112"/>
      <c r="CI73" s="112"/>
      <c r="CJ73" s="112"/>
      <c r="CK73" s="112"/>
      <c r="CL73" s="112"/>
      <c r="CM73" s="112"/>
      <c r="CN73" s="112"/>
      <c r="CO73" s="112"/>
      <c r="CP73" s="112"/>
      <c r="CQ73" s="112"/>
      <c r="CR73" s="112"/>
      <c r="CS73" s="112"/>
      <c r="CT73" s="112"/>
      <c r="CU73" s="112"/>
      <c r="CV73" s="112"/>
      <c r="CW73" s="112"/>
      <c r="CX73" s="112"/>
      <c r="CY73" s="112"/>
      <c r="CZ73" s="112"/>
      <c r="DA73" s="112"/>
      <c r="DB73" s="112"/>
      <c r="DC73" s="112"/>
      <c r="DD73" s="112"/>
      <c r="DE73" s="112"/>
      <c r="DF73" s="112"/>
      <c r="DG73" s="112"/>
      <c r="DH73" s="112"/>
      <c r="DI73" s="112"/>
      <c r="DJ73" s="112"/>
      <c r="DK73" s="112"/>
      <c r="DL73" s="112"/>
      <c r="DM73" s="112"/>
      <c r="DN73" s="112"/>
      <c r="DO73" s="112"/>
      <c r="DP73" s="112"/>
      <c r="DQ73" s="112"/>
      <c r="DR73" s="112"/>
      <c r="DS73" s="112"/>
      <c r="DT73" s="112"/>
      <c r="DU73" s="112"/>
      <c r="DV73" s="112"/>
      <c r="DW73" s="112"/>
      <c r="DX73" s="112"/>
      <c r="DY73" s="112"/>
      <c r="DZ73" s="112"/>
      <c r="EA73" s="112"/>
      <c r="EB73" s="112"/>
      <c r="EC73" s="112"/>
      <c r="ED73" s="112"/>
      <c r="EE73" s="112"/>
      <c r="EF73" s="112"/>
      <c r="EG73" s="112"/>
      <c r="EH73" s="112"/>
      <c r="EI73" s="112"/>
      <c r="EJ73" s="112"/>
      <c r="EK73" s="112"/>
      <c r="EL73" s="112"/>
      <c r="EM73" s="112"/>
      <c r="EN73" s="112"/>
      <c r="EO73" s="112"/>
      <c r="EP73" s="112"/>
      <c r="EQ73" s="112"/>
      <c r="ER73" s="112"/>
      <c r="ES73" s="112"/>
      <c r="ET73" s="112"/>
      <c r="EU73" s="112"/>
      <c r="EV73" s="112"/>
      <c r="EW73" s="112"/>
      <c r="EX73" s="112"/>
      <c r="EY73" s="112"/>
      <c r="EZ73" s="112"/>
      <c r="FA73" s="112"/>
      <c r="FB73" s="112"/>
      <c r="FC73" s="112"/>
      <c r="FD73" s="112"/>
      <c r="FE73" s="112"/>
      <c r="FF73" s="112"/>
      <c r="FG73" s="112"/>
      <c r="FH73" s="112"/>
      <c r="FI73" s="112"/>
      <c r="FJ73" s="112"/>
      <c r="FK73" s="112"/>
      <c r="FL73" s="112"/>
      <c r="FM73" s="112"/>
      <c r="FN73" s="112"/>
      <c r="FO73" s="112"/>
      <c r="FP73" s="112"/>
      <c r="FQ73" s="112"/>
      <c r="FR73" s="112"/>
      <c r="FS73" s="112"/>
      <c r="FT73" s="112"/>
      <c r="FU73" s="112"/>
      <c r="FV73" s="112"/>
      <c r="FW73" s="112"/>
      <c r="FX73" s="112"/>
      <c r="FY73" s="112"/>
      <c r="FZ73" s="112"/>
      <c r="GA73" s="112"/>
      <c r="GB73" s="112"/>
      <c r="GC73" s="112"/>
      <c r="GD73" s="112"/>
      <c r="GE73" s="112"/>
      <c r="GF73" s="112"/>
      <c r="GG73" s="112"/>
      <c r="GH73" s="112"/>
      <c r="GI73" s="112"/>
      <c r="GJ73" s="112"/>
      <c r="GK73" s="112"/>
      <c r="GL73" s="112"/>
      <c r="GM73" s="112"/>
      <c r="GN73" s="112"/>
      <c r="GO73" s="112"/>
      <c r="GP73" s="112"/>
      <c r="GQ73" s="112"/>
      <c r="GR73" s="112"/>
      <c r="GS73" s="112"/>
      <c r="GT73" s="112"/>
      <c r="GU73" s="112"/>
      <c r="GV73" s="112"/>
      <c r="GW73" s="112"/>
      <c r="GX73" s="112"/>
      <c r="GY73" s="112"/>
      <c r="GZ73" s="112"/>
    </row>
    <row r="74" spans="1:208" s="104" customFormat="1" ht="55.5" hidden="1" customHeight="1" x14ac:dyDescent="0.3">
      <c r="A74" s="110"/>
      <c r="B74" s="109" t="s">
        <v>145</v>
      </c>
      <c r="C74" s="108"/>
      <c r="D74" s="108">
        <f>(D49-D53+D12)/D73*100</f>
        <v>26.325424029564772</v>
      </c>
      <c r="E74" s="108"/>
      <c r="F74" s="108"/>
      <c r="G74" s="108"/>
      <c r="H74" s="108"/>
      <c r="I74" s="108">
        <v>53.6</v>
      </c>
      <c r="J74" s="108"/>
      <c r="K74" s="108"/>
      <c r="L74" s="108"/>
      <c r="M74" s="108"/>
      <c r="N74" s="108"/>
      <c r="O74" s="108"/>
      <c r="P74" s="108">
        <f>(P49-P53+P12)/P73*100</f>
        <v>34.35182647399909</v>
      </c>
      <c r="Q74" s="108">
        <f>(Q49-Q53+Q12)/Q73*100</f>
        <v>-407.46738141841058</v>
      </c>
      <c r="R74" s="108">
        <f>(R49-R53+R12)/R73*100</f>
        <v>-556.4116958450503</v>
      </c>
      <c r="S74" s="108">
        <v>43.1</v>
      </c>
      <c r="T74" s="108" t="e">
        <f>(T49-T53+T12)/T73*100</f>
        <v>#DIV/0!</v>
      </c>
      <c r="U74" s="108"/>
      <c r="V74" s="108"/>
      <c r="W74" s="108"/>
      <c r="X74" s="108"/>
      <c r="Y74" s="108"/>
      <c r="Z74" s="108">
        <f>(Z49-Z53+Z12)/Z73*100</f>
        <v>19.926913183307867</v>
      </c>
      <c r="AA74" s="107">
        <f>(AA49-AA53+AA12)/AA73*100</f>
        <v>23.444858835237017</v>
      </c>
      <c r="AB74" s="107"/>
      <c r="AC74" s="107"/>
      <c r="AD74" s="107">
        <f>(AD49-AD53+AD12)/AD73*100</f>
        <v>14.883929453631026</v>
      </c>
      <c r="AE74" s="106" t="e">
        <f>AD74-#REF!</f>
        <v>#REF!</v>
      </c>
      <c r="AF74" s="106" t="e">
        <f>AE74-#REF!</f>
        <v>#REF!</v>
      </c>
      <c r="AG74" s="105"/>
      <c r="AH74" s="105"/>
      <c r="AI74" s="105"/>
      <c r="AJ74" s="105"/>
      <c r="AK74" s="105"/>
      <c r="AL74" s="105"/>
      <c r="AM74" s="105"/>
      <c r="AN74" s="105"/>
      <c r="AO74" s="105"/>
      <c r="AP74" s="105"/>
      <c r="AQ74" s="105"/>
      <c r="AR74" s="105"/>
      <c r="AS74" s="105"/>
      <c r="AT74" s="105"/>
      <c r="AU74" s="105"/>
      <c r="AV74" s="105"/>
      <c r="AW74" s="105"/>
      <c r="AX74" s="105"/>
      <c r="AY74" s="105"/>
      <c r="AZ74" s="105"/>
      <c r="BA74" s="105"/>
      <c r="BB74" s="105"/>
      <c r="BC74" s="105"/>
      <c r="BD74" s="105"/>
      <c r="BE74" s="105"/>
      <c r="BF74" s="105"/>
      <c r="BG74" s="105"/>
      <c r="BH74" s="105"/>
      <c r="BI74" s="105"/>
      <c r="BJ74" s="105"/>
      <c r="BK74" s="105"/>
      <c r="BL74" s="105"/>
      <c r="BM74" s="105"/>
      <c r="BN74" s="105"/>
      <c r="BO74" s="105"/>
      <c r="BP74" s="105"/>
      <c r="BQ74" s="105"/>
      <c r="BR74" s="105"/>
      <c r="BS74" s="105"/>
      <c r="BT74" s="105"/>
      <c r="BU74" s="105"/>
      <c r="BV74" s="105"/>
      <c r="BW74" s="105"/>
      <c r="BX74" s="105"/>
      <c r="BY74" s="105"/>
      <c r="BZ74" s="105"/>
      <c r="CA74" s="105"/>
      <c r="CB74" s="105"/>
      <c r="CC74" s="105"/>
      <c r="CD74" s="105"/>
      <c r="CE74" s="105"/>
      <c r="CF74" s="105"/>
      <c r="CG74" s="105"/>
      <c r="CH74" s="105"/>
      <c r="CI74" s="105"/>
      <c r="CJ74" s="105"/>
      <c r="CK74" s="105"/>
      <c r="CL74" s="105"/>
      <c r="CM74" s="105"/>
      <c r="CN74" s="105"/>
      <c r="CO74" s="105"/>
      <c r="CP74" s="105"/>
      <c r="CQ74" s="105"/>
      <c r="CR74" s="105"/>
      <c r="CS74" s="105"/>
      <c r="CT74" s="105"/>
      <c r="CU74" s="105"/>
      <c r="CV74" s="105"/>
      <c r="CW74" s="105"/>
      <c r="CX74" s="105"/>
      <c r="CY74" s="105"/>
      <c r="CZ74" s="105"/>
      <c r="DA74" s="105"/>
      <c r="DB74" s="105"/>
      <c r="DC74" s="105"/>
      <c r="DD74" s="105"/>
      <c r="DE74" s="105"/>
      <c r="DF74" s="105"/>
      <c r="DG74" s="105"/>
      <c r="DH74" s="105"/>
      <c r="DI74" s="105"/>
      <c r="DJ74" s="105"/>
      <c r="DK74" s="105"/>
      <c r="DL74" s="105"/>
      <c r="DM74" s="105"/>
      <c r="DN74" s="105"/>
      <c r="DO74" s="105"/>
      <c r="DP74" s="105"/>
      <c r="DQ74" s="105"/>
      <c r="DR74" s="105"/>
      <c r="DS74" s="105"/>
      <c r="DT74" s="105"/>
      <c r="DU74" s="105"/>
      <c r="DV74" s="105"/>
      <c r="DW74" s="105"/>
      <c r="DX74" s="105"/>
      <c r="DY74" s="105"/>
      <c r="DZ74" s="105"/>
      <c r="EA74" s="105"/>
      <c r="EB74" s="105"/>
      <c r="EC74" s="105"/>
      <c r="ED74" s="105"/>
      <c r="EE74" s="105"/>
      <c r="EF74" s="105"/>
      <c r="EG74" s="105"/>
      <c r="EH74" s="105"/>
      <c r="EI74" s="105"/>
      <c r="EJ74" s="105"/>
      <c r="EK74" s="105"/>
      <c r="EL74" s="105"/>
      <c r="EM74" s="105"/>
      <c r="EN74" s="105"/>
      <c r="EO74" s="105"/>
      <c r="EP74" s="105"/>
      <c r="EQ74" s="105"/>
      <c r="ER74" s="105"/>
      <c r="ES74" s="105"/>
      <c r="ET74" s="105"/>
      <c r="EU74" s="105"/>
      <c r="EV74" s="105"/>
      <c r="EW74" s="105"/>
      <c r="EX74" s="105"/>
      <c r="EY74" s="105"/>
      <c r="EZ74" s="105"/>
      <c r="FA74" s="105"/>
      <c r="FB74" s="105"/>
      <c r="FC74" s="105"/>
      <c r="FD74" s="105"/>
      <c r="FE74" s="105"/>
      <c r="FF74" s="105"/>
      <c r="FG74" s="105"/>
      <c r="FH74" s="105"/>
      <c r="FI74" s="105"/>
      <c r="FJ74" s="105"/>
      <c r="FK74" s="105"/>
      <c r="FL74" s="105"/>
      <c r="FM74" s="105"/>
      <c r="FN74" s="105"/>
      <c r="FO74" s="105"/>
      <c r="FP74" s="105"/>
      <c r="FQ74" s="105"/>
      <c r="FR74" s="105"/>
      <c r="FS74" s="105"/>
      <c r="FT74" s="105"/>
      <c r="FU74" s="105"/>
      <c r="FV74" s="105"/>
      <c r="FW74" s="105"/>
      <c r="FX74" s="105"/>
      <c r="FY74" s="105"/>
      <c r="FZ74" s="105"/>
      <c r="GA74" s="105"/>
      <c r="GB74" s="105"/>
      <c r="GC74" s="105"/>
      <c r="GD74" s="105"/>
      <c r="GE74" s="105"/>
      <c r="GF74" s="105"/>
      <c r="GG74" s="105"/>
      <c r="GH74" s="105"/>
      <c r="GI74" s="105"/>
      <c r="GJ74" s="105"/>
      <c r="GK74" s="105"/>
      <c r="GL74" s="105"/>
      <c r="GM74" s="105"/>
      <c r="GN74" s="105"/>
      <c r="GO74" s="105"/>
      <c r="GP74" s="105"/>
      <c r="GQ74" s="105"/>
      <c r="GR74" s="105"/>
      <c r="GS74" s="105"/>
      <c r="GT74" s="105"/>
      <c r="GU74" s="105"/>
      <c r="GV74" s="105"/>
      <c r="GW74" s="105"/>
      <c r="GX74" s="105"/>
      <c r="GY74" s="105"/>
      <c r="GZ74" s="105"/>
    </row>
    <row r="75" spans="1:208" s="95" customFormat="1" ht="42" hidden="1" customHeight="1" x14ac:dyDescent="0.3">
      <c r="A75" s="102"/>
      <c r="B75" s="103"/>
      <c r="C75" s="102"/>
      <c r="D75" s="102"/>
      <c r="E75" s="102"/>
      <c r="F75" s="102"/>
      <c r="G75" s="102"/>
      <c r="H75" s="102"/>
      <c r="I75" s="98"/>
      <c r="J75" s="99"/>
      <c r="K75" s="99"/>
      <c r="L75" s="99"/>
      <c r="M75" s="99"/>
      <c r="N75" s="99"/>
      <c r="O75" s="98"/>
      <c r="P75" s="99"/>
      <c r="Q75" s="101"/>
      <c r="R75" s="101"/>
      <c r="S75" s="98"/>
      <c r="T75" s="101"/>
      <c r="U75" s="100"/>
      <c r="V75" s="100"/>
      <c r="W75" s="97"/>
      <c r="X75" s="99"/>
      <c r="Y75" s="99"/>
      <c r="Z75" s="98"/>
      <c r="AA75" s="96"/>
      <c r="AB75" s="97"/>
      <c r="AC75" s="97"/>
      <c r="AD75" s="96"/>
      <c r="AE75" s="96"/>
      <c r="AF75" s="96"/>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4"/>
      <c r="BK75" s="4"/>
      <c r="BL75" s="4"/>
      <c r="BM75" s="4"/>
      <c r="BN75" s="4"/>
      <c r="BO75" s="4"/>
      <c r="BP75" s="4"/>
      <c r="BQ75" s="4"/>
      <c r="BR75" s="4"/>
      <c r="BS75" s="4"/>
      <c r="BT75" s="4"/>
      <c r="BU75" s="4"/>
      <c r="BV75" s="4"/>
      <c r="BW75" s="4"/>
      <c r="BX75" s="4"/>
      <c r="BY75" s="4"/>
      <c r="BZ75" s="4"/>
      <c r="CA75" s="4"/>
      <c r="CB75" s="4"/>
      <c r="CC75" s="4"/>
      <c r="CD75" s="4"/>
      <c r="CE75" s="4"/>
      <c r="CF75" s="4"/>
      <c r="CG75" s="4"/>
      <c r="CH75" s="4"/>
      <c r="CI75" s="4"/>
      <c r="CJ75" s="4"/>
      <c r="CK75" s="4"/>
      <c r="CL75" s="4"/>
      <c r="CM75" s="4"/>
      <c r="CN75" s="4"/>
      <c r="CO75" s="4"/>
      <c r="CP75" s="4"/>
      <c r="CQ75" s="4"/>
      <c r="CR75" s="4"/>
      <c r="CS75" s="4"/>
      <c r="CT75" s="4"/>
      <c r="CU75" s="4"/>
      <c r="CV75" s="4"/>
      <c r="CW75" s="4"/>
      <c r="CX75" s="4"/>
      <c r="CY75" s="4"/>
      <c r="CZ75" s="4"/>
      <c r="DA75" s="4"/>
      <c r="DB75" s="4"/>
      <c r="DC75" s="4"/>
      <c r="DD75" s="4"/>
      <c r="DE75" s="4"/>
      <c r="DF75" s="4"/>
      <c r="DG75" s="4"/>
      <c r="DH75" s="4"/>
      <c r="DI75" s="4"/>
      <c r="DJ75" s="4"/>
      <c r="DK75" s="4"/>
      <c r="DL75" s="4"/>
      <c r="DM75" s="4"/>
      <c r="DN75" s="4"/>
      <c r="DO75" s="4"/>
      <c r="DP75" s="4"/>
      <c r="DQ75" s="4"/>
      <c r="DR75" s="4"/>
      <c r="DS75" s="4"/>
      <c r="DT75" s="4"/>
      <c r="DU75" s="4"/>
      <c r="DV75" s="4"/>
      <c r="DW75" s="4"/>
      <c r="DX75" s="4"/>
      <c r="DY75" s="4"/>
      <c r="DZ75" s="4"/>
      <c r="EA75" s="4"/>
      <c r="EB75" s="4"/>
      <c r="EC75" s="4"/>
      <c r="ED75" s="4"/>
      <c r="EE75" s="4"/>
      <c r="EF75" s="4"/>
      <c r="EG75" s="4"/>
      <c r="EH75" s="4"/>
      <c r="EI75" s="4"/>
      <c r="EJ75" s="4"/>
      <c r="EK75" s="4"/>
      <c r="EL75" s="4"/>
      <c r="EM75" s="4"/>
      <c r="EN75" s="4"/>
      <c r="EO75" s="4"/>
      <c r="EP75" s="4"/>
      <c r="EQ75" s="4"/>
      <c r="ER75" s="4"/>
      <c r="ES75" s="4"/>
      <c r="ET75" s="4"/>
      <c r="EU75" s="4"/>
      <c r="EV75" s="4"/>
      <c r="EW75" s="4"/>
      <c r="EX75" s="4"/>
      <c r="EY75" s="4"/>
      <c r="EZ75" s="4"/>
      <c r="FA75" s="4"/>
      <c r="FB75" s="4"/>
      <c r="FC75" s="4"/>
      <c r="FD75" s="4"/>
      <c r="FE75" s="4"/>
      <c r="FF75" s="4"/>
      <c r="FG75" s="4"/>
      <c r="FH75" s="4"/>
      <c r="FI75" s="4"/>
      <c r="FJ75" s="4"/>
      <c r="FK75" s="4"/>
      <c r="FL75" s="4"/>
      <c r="FM75" s="4"/>
      <c r="FN75" s="4"/>
      <c r="FO75" s="4"/>
      <c r="FP75" s="4"/>
      <c r="FQ75" s="4"/>
      <c r="FR75" s="4"/>
      <c r="FS75" s="4"/>
      <c r="FT75" s="4"/>
      <c r="FU75" s="4"/>
      <c r="FV75" s="4"/>
      <c r="FW75" s="4"/>
      <c r="FX75" s="4"/>
      <c r="FY75" s="4"/>
      <c r="FZ75" s="4"/>
      <c r="GA75" s="4"/>
      <c r="GB75" s="4"/>
      <c r="GC75" s="4"/>
      <c r="GD75" s="4"/>
      <c r="GE75" s="4"/>
      <c r="GF75" s="4"/>
      <c r="GG75" s="4"/>
      <c r="GH75" s="4"/>
      <c r="GI75" s="4"/>
      <c r="GJ75" s="4"/>
      <c r="GK75" s="4"/>
      <c r="GL75" s="4"/>
      <c r="GM75" s="4"/>
      <c r="GN75" s="4"/>
      <c r="GO75" s="4"/>
      <c r="GP75" s="4"/>
      <c r="GQ75" s="4"/>
      <c r="GR75" s="4"/>
      <c r="GS75" s="4"/>
      <c r="GT75" s="4"/>
      <c r="GU75" s="4"/>
      <c r="GV75" s="4"/>
      <c r="GW75" s="4"/>
      <c r="GX75" s="4"/>
      <c r="GY75" s="4"/>
      <c r="GZ75" s="4"/>
    </row>
    <row r="76" spans="1:208" s="86" customFormat="1" ht="34.5" hidden="1" customHeight="1" x14ac:dyDescent="0.3">
      <c r="A76" s="94"/>
      <c r="B76" s="93"/>
      <c r="C76" s="92"/>
      <c r="D76" s="92"/>
      <c r="E76" s="92"/>
      <c r="F76" s="92"/>
      <c r="G76" s="92"/>
      <c r="H76" s="92"/>
      <c r="I76" s="88"/>
      <c r="J76" s="88"/>
      <c r="K76" s="88"/>
      <c r="L76" s="88"/>
      <c r="M76" s="88"/>
      <c r="N76" s="88"/>
      <c r="O76" s="88"/>
      <c r="P76" s="88"/>
      <c r="Q76" s="91"/>
      <c r="R76" s="91"/>
      <c r="S76" s="88"/>
      <c r="T76" s="91"/>
      <c r="U76" s="90"/>
      <c r="V76" s="90"/>
      <c r="W76" s="89"/>
      <c r="X76" s="88"/>
      <c r="Y76" s="88"/>
      <c r="Z76" s="88"/>
      <c r="AA76" s="87"/>
      <c r="AB76" s="87"/>
      <c r="AC76" s="87"/>
      <c r="AD76" s="87"/>
      <c r="AE76" s="87"/>
      <c r="AF76" s="87"/>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c r="DQ76" s="42"/>
      <c r="DR76" s="42"/>
      <c r="DS76" s="42"/>
      <c r="DT76" s="42"/>
      <c r="DU76" s="42"/>
      <c r="DV76" s="42"/>
      <c r="DW76" s="42"/>
      <c r="DX76" s="42"/>
      <c r="DY76" s="42"/>
      <c r="DZ76" s="42"/>
      <c r="EA76" s="42"/>
      <c r="EB76" s="42"/>
      <c r="EC76" s="42"/>
      <c r="ED76" s="42"/>
      <c r="EE76" s="42"/>
      <c r="EF76" s="42"/>
      <c r="EG76" s="42"/>
      <c r="EH76" s="42"/>
      <c r="EI76" s="42"/>
      <c r="EJ76" s="42"/>
      <c r="EK76" s="42"/>
      <c r="EL76" s="42"/>
      <c r="EM76" s="42"/>
      <c r="EN76" s="42"/>
      <c r="EO76" s="42"/>
      <c r="EP76" s="42"/>
      <c r="EQ76" s="42"/>
      <c r="ER76" s="42"/>
      <c r="ES76" s="42"/>
      <c r="ET76" s="42"/>
      <c r="EU76" s="42"/>
      <c r="EV76" s="42"/>
      <c r="EW76" s="42"/>
      <c r="EX76" s="42"/>
      <c r="EY76" s="42"/>
      <c r="EZ76" s="42"/>
      <c r="FA76" s="42"/>
      <c r="FB76" s="42"/>
      <c r="FC76" s="42"/>
      <c r="FD76" s="42"/>
      <c r="FE76" s="42"/>
      <c r="FF76" s="42"/>
      <c r="FG76" s="42"/>
      <c r="FH76" s="42"/>
      <c r="FI76" s="42"/>
      <c r="FJ76" s="42"/>
      <c r="FK76" s="42"/>
      <c r="FL76" s="42"/>
      <c r="FM76" s="42"/>
      <c r="FN76" s="42"/>
      <c r="FO76" s="42"/>
      <c r="FP76" s="42"/>
      <c r="FQ76" s="42"/>
      <c r="FR76" s="42"/>
      <c r="FS76" s="42"/>
      <c r="FT76" s="42"/>
      <c r="FU76" s="42"/>
      <c r="FV76" s="42"/>
      <c r="FW76" s="42"/>
      <c r="FX76" s="42"/>
      <c r="FY76" s="42"/>
      <c r="FZ76" s="42"/>
      <c r="GA76" s="42"/>
      <c r="GB76" s="42"/>
      <c r="GC76" s="42"/>
      <c r="GD76" s="42"/>
      <c r="GE76" s="42"/>
      <c r="GF76" s="42"/>
      <c r="GG76" s="42"/>
      <c r="GH76" s="42"/>
      <c r="GI76" s="42"/>
      <c r="GJ76" s="42"/>
      <c r="GK76" s="42"/>
      <c r="GL76" s="42"/>
      <c r="GM76" s="42"/>
      <c r="GN76" s="42"/>
      <c r="GO76" s="42"/>
      <c r="GP76" s="42"/>
      <c r="GQ76" s="42"/>
      <c r="GR76" s="42"/>
      <c r="GS76" s="42"/>
      <c r="GT76" s="42"/>
      <c r="GU76" s="42"/>
      <c r="GV76" s="42"/>
      <c r="GW76" s="42"/>
      <c r="GX76" s="42"/>
      <c r="GY76" s="42"/>
      <c r="GZ76" s="42"/>
    </row>
    <row r="77" spans="1:208" s="74" customFormat="1" ht="62.25" hidden="1" customHeight="1" x14ac:dyDescent="0.3">
      <c r="A77" s="85"/>
      <c r="B77" s="84"/>
      <c r="C77" s="83"/>
      <c r="D77" s="83"/>
      <c r="E77" s="83"/>
      <c r="F77" s="83"/>
      <c r="G77" s="83"/>
      <c r="H77" s="83"/>
      <c r="I77" s="77"/>
      <c r="J77" s="78"/>
      <c r="K77" s="78"/>
      <c r="L77" s="78"/>
      <c r="M77" s="78"/>
      <c r="N77" s="78"/>
      <c r="O77" s="77"/>
      <c r="P77" s="77"/>
      <c r="Q77" s="82"/>
      <c r="R77" s="82"/>
      <c r="S77" s="77"/>
      <c r="T77" s="81"/>
      <c r="U77" s="80"/>
      <c r="V77" s="80"/>
      <c r="W77" s="79"/>
      <c r="X77" s="78"/>
      <c r="Y77" s="78"/>
      <c r="Z77" s="77"/>
      <c r="AA77" s="76"/>
      <c r="AB77" s="76"/>
      <c r="AC77" s="76"/>
      <c r="AD77" s="76"/>
      <c r="AE77" s="76"/>
      <c r="AF77" s="76"/>
      <c r="AG77" s="75"/>
      <c r="AH77" s="75"/>
      <c r="AI77" s="75"/>
      <c r="AJ77" s="75"/>
      <c r="AK77" s="75"/>
      <c r="AL77" s="75"/>
      <c r="AM77" s="75"/>
      <c r="AN77" s="75"/>
      <c r="AO77" s="75"/>
      <c r="AP77" s="75"/>
      <c r="AQ77" s="75"/>
      <c r="AR77" s="75"/>
      <c r="AS77" s="75"/>
      <c r="AT77" s="75"/>
      <c r="AU77" s="75"/>
      <c r="AV77" s="75"/>
      <c r="AW77" s="75"/>
      <c r="AX77" s="75"/>
      <c r="AY77" s="75"/>
      <c r="AZ77" s="75"/>
      <c r="BA77" s="75"/>
      <c r="BB77" s="75"/>
      <c r="BC77" s="75"/>
      <c r="BD77" s="75"/>
      <c r="BE77" s="75"/>
      <c r="BF77" s="75"/>
      <c r="BG77" s="75"/>
      <c r="BH77" s="75"/>
      <c r="BI77" s="75"/>
      <c r="BJ77" s="75"/>
      <c r="BK77" s="75"/>
      <c r="BL77" s="75"/>
      <c r="BM77" s="75"/>
      <c r="BN77" s="75"/>
      <c r="BO77" s="75"/>
      <c r="BP77" s="75"/>
      <c r="BQ77" s="75"/>
      <c r="BR77" s="75"/>
      <c r="BS77" s="75"/>
      <c r="BT77" s="75"/>
      <c r="BU77" s="75"/>
      <c r="BV77" s="75"/>
      <c r="BW77" s="75"/>
      <c r="BX77" s="75"/>
      <c r="BY77" s="75"/>
      <c r="BZ77" s="75"/>
      <c r="CA77" s="75"/>
      <c r="CB77" s="75"/>
      <c r="CC77" s="75"/>
      <c r="CD77" s="75"/>
      <c r="CE77" s="75"/>
      <c r="CF77" s="75"/>
      <c r="CG77" s="75"/>
      <c r="CH77" s="75"/>
      <c r="CI77" s="75"/>
      <c r="CJ77" s="75"/>
      <c r="CK77" s="75"/>
      <c r="CL77" s="75"/>
      <c r="CM77" s="75"/>
      <c r="CN77" s="75"/>
      <c r="CO77" s="75"/>
      <c r="CP77" s="75"/>
      <c r="CQ77" s="75"/>
      <c r="CR77" s="75"/>
      <c r="CS77" s="75"/>
      <c r="CT77" s="75"/>
      <c r="CU77" s="75"/>
      <c r="CV77" s="75"/>
      <c r="CW77" s="75"/>
      <c r="CX77" s="75"/>
      <c r="CY77" s="75"/>
      <c r="CZ77" s="75"/>
      <c r="DA77" s="75"/>
      <c r="DB77" s="75"/>
      <c r="DC77" s="75"/>
      <c r="DD77" s="75"/>
      <c r="DE77" s="75"/>
      <c r="DF77" s="75"/>
      <c r="DG77" s="75"/>
      <c r="DH77" s="75"/>
      <c r="DI77" s="75"/>
      <c r="DJ77" s="75"/>
      <c r="DK77" s="75"/>
      <c r="DL77" s="75"/>
      <c r="DM77" s="75"/>
      <c r="DN77" s="75"/>
      <c r="DO77" s="75"/>
      <c r="DP77" s="75"/>
      <c r="DQ77" s="75"/>
      <c r="DR77" s="75"/>
      <c r="DS77" s="75"/>
      <c r="DT77" s="75"/>
      <c r="DU77" s="75"/>
      <c r="DV77" s="75"/>
      <c r="DW77" s="75"/>
      <c r="DX77" s="75"/>
      <c r="DY77" s="75"/>
      <c r="DZ77" s="75"/>
      <c r="EA77" s="75"/>
      <c r="EB77" s="75"/>
      <c r="EC77" s="75"/>
      <c r="ED77" s="75"/>
      <c r="EE77" s="75"/>
      <c r="EF77" s="75"/>
      <c r="EG77" s="75"/>
      <c r="EH77" s="75"/>
      <c r="EI77" s="75"/>
      <c r="EJ77" s="75"/>
      <c r="EK77" s="75"/>
      <c r="EL77" s="75"/>
      <c r="EM77" s="75"/>
      <c r="EN77" s="75"/>
      <c r="EO77" s="75"/>
      <c r="EP77" s="75"/>
      <c r="EQ77" s="75"/>
      <c r="ER77" s="75"/>
      <c r="ES77" s="75"/>
      <c r="ET77" s="75"/>
      <c r="EU77" s="75"/>
      <c r="EV77" s="75"/>
      <c r="EW77" s="75"/>
      <c r="EX77" s="75"/>
      <c r="EY77" s="75"/>
      <c r="EZ77" s="75"/>
      <c r="FA77" s="75"/>
      <c r="FB77" s="75"/>
      <c r="FC77" s="75"/>
      <c r="FD77" s="75"/>
      <c r="FE77" s="75"/>
      <c r="FF77" s="75"/>
      <c r="FG77" s="75"/>
      <c r="FH77" s="75"/>
      <c r="FI77" s="75"/>
      <c r="FJ77" s="75"/>
      <c r="FK77" s="75"/>
      <c r="FL77" s="75"/>
      <c r="FM77" s="75"/>
      <c r="FN77" s="75"/>
      <c r="FO77" s="75"/>
      <c r="FP77" s="75"/>
      <c r="FQ77" s="75"/>
      <c r="FR77" s="75"/>
      <c r="FS77" s="75"/>
      <c r="FT77" s="75"/>
      <c r="FU77" s="75"/>
      <c r="FV77" s="75"/>
      <c r="FW77" s="75"/>
      <c r="FX77" s="75"/>
      <c r="FY77" s="75"/>
      <c r="FZ77" s="75"/>
      <c r="GA77" s="75"/>
      <c r="GB77" s="75"/>
      <c r="GC77" s="75"/>
      <c r="GD77" s="75"/>
      <c r="GE77" s="75"/>
      <c r="GF77" s="75"/>
      <c r="GG77" s="75"/>
      <c r="GH77" s="75"/>
      <c r="GI77" s="75"/>
      <c r="GJ77" s="75"/>
      <c r="GK77" s="75"/>
      <c r="GL77" s="75"/>
      <c r="GM77" s="75"/>
      <c r="GN77" s="75"/>
      <c r="GO77" s="75"/>
      <c r="GP77" s="75"/>
      <c r="GQ77" s="75"/>
      <c r="GR77" s="75"/>
      <c r="GS77" s="75"/>
      <c r="GT77" s="75"/>
      <c r="GU77" s="75"/>
      <c r="GV77" s="75"/>
      <c r="GW77" s="75"/>
      <c r="GX77" s="75"/>
      <c r="GY77" s="75"/>
      <c r="GZ77" s="75"/>
    </row>
    <row r="78" spans="1:208" ht="40.5" hidden="1" customHeight="1" x14ac:dyDescent="0.3">
      <c r="A78" s="36"/>
      <c r="B78" s="73"/>
      <c r="C78" s="34"/>
      <c r="D78" s="34"/>
      <c r="E78" s="34"/>
      <c r="F78" s="34"/>
      <c r="G78" s="34"/>
      <c r="H78" s="34"/>
      <c r="I78" s="29"/>
      <c r="J78" s="29"/>
      <c r="K78" s="29"/>
      <c r="L78" s="29"/>
      <c r="M78" s="30"/>
      <c r="N78" s="29"/>
      <c r="O78" s="29"/>
      <c r="P78" s="29"/>
      <c r="Q78" s="72"/>
      <c r="R78" s="72"/>
      <c r="S78" s="29"/>
      <c r="T78" s="33"/>
      <c r="U78" s="32"/>
      <c r="V78" s="32"/>
      <c r="W78" s="31"/>
      <c r="X78" s="30"/>
      <c r="Y78" s="30"/>
      <c r="Z78" s="29"/>
      <c r="AA78" s="28"/>
      <c r="AB78" s="28"/>
      <c r="AC78" s="28"/>
      <c r="AD78" s="28"/>
      <c r="AE78" s="28"/>
      <c r="AF78" s="28"/>
    </row>
    <row r="79" spans="1:208" s="37" customFormat="1" ht="37.5" hidden="1" customHeight="1" x14ac:dyDescent="0.3">
      <c r="A79" s="26"/>
      <c r="B79" s="17"/>
      <c r="C79" s="16"/>
      <c r="D79" s="16"/>
      <c r="E79" s="16"/>
      <c r="F79" s="16"/>
      <c r="G79" s="16"/>
      <c r="H79" s="16"/>
      <c r="I79" s="12"/>
      <c r="J79" s="12"/>
      <c r="K79" s="12"/>
      <c r="L79" s="12"/>
      <c r="M79" s="12"/>
      <c r="N79" s="12"/>
      <c r="O79" s="12"/>
      <c r="P79" s="12"/>
      <c r="Q79" s="12"/>
      <c r="R79" s="12"/>
      <c r="S79" s="12"/>
      <c r="T79" s="15"/>
      <c r="U79" s="22"/>
      <c r="V79" s="22"/>
      <c r="W79" s="21"/>
      <c r="X79" s="12"/>
      <c r="Y79" s="12"/>
      <c r="Z79" s="12"/>
      <c r="AA79" s="11"/>
      <c r="AB79" s="11"/>
      <c r="AC79" s="11"/>
      <c r="AD79" s="11"/>
      <c r="AE79" s="11"/>
      <c r="AF79" s="11"/>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c r="CJ79" s="10"/>
      <c r="CK79" s="10"/>
      <c r="CL79" s="10"/>
      <c r="CM79" s="10"/>
      <c r="CN79" s="10"/>
      <c r="CO79" s="10"/>
      <c r="CP79" s="10"/>
      <c r="CQ79" s="10"/>
      <c r="CR79" s="10"/>
      <c r="CS79" s="10"/>
      <c r="CT79" s="10"/>
      <c r="CU79" s="10"/>
      <c r="CV79" s="10"/>
      <c r="CW79" s="10"/>
      <c r="CX79" s="10"/>
      <c r="CY79" s="10"/>
      <c r="CZ79" s="10"/>
      <c r="DA79" s="10"/>
      <c r="DB79" s="10"/>
      <c r="DC79" s="10"/>
      <c r="DD79" s="10"/>
      <c r="DE79" s="10"/>
      <c r="DF79" s="10"/>
      <c r="DG79" s="10"/>
      <c r="DH79" s="10"/>
      <c r="DI79" s="10"/>
      <c r="DJ79" s="10"/>
      <c r="DK79" s="10"/>
      <c r="DL79" s="10"/>
      <c r="DM79" s="10"/>
      <c r="DN79" s="10"/>
      <c r="DO79" s="10"/>
      <c r="DP79" s="10"/>
      <c r="DQ79" s="10"/>
      <c r="DR79" s="10"/>
      <c r="DS79" s="10"/>
      <c r="DT79" s="10"/>
      <c r="DU79" s="10"/>
      <c r="DV79" s="10"/>
      <c r="DW79" s="10"/>
      <c r="DX79" s="10"/>
      <c r="DY79" s="10"/>
      <c r="DZ79" s="10"/>
      <c r="EA79" s="10"/>
      <c r="EB79" s="10"/>
      <c r="EC79" s="10"/>
      <c r="ED79" s="10"/>
      <c r="EE79" s="10"/>
      <c r="EF79" s="10"/>
      <c r="EG79" s="10"/>
      <c r="EH79" s="10"/>
      <c r="EI79" s="10"/>
      <c r="EJ79" s="10"/>
      <c r="EK79" s="10"/>
      <c r="EL79" s="10"/>
      <c r="EM79" s="10"/>
      <c r="EN79" s="10"/>
      <c r="EO79" s="10"/>
      <c r="EP79" s="10"/>
      <c r="EQ79" s="10"/>
      <c r="ER79" s="10"/>
      <c r="ES79" s="10"/>
      <c r="ET79" s="10"/>
      <c r="EU79" s="10"/>
      <c r="EV79" s="10"/>
      <c r="EW79" s="10"/>
      <c r="EX79" s="10"/>
      <c r="EY79" s="10"/>
      <c r="EZ79" s="10"/>
      <c r="FA79" s="10"/>
      <c r="FB79" s="10"/>
      <c r="FC79" s="10"/>
      <c r="FD79" s="10"/>
      <c r="FE79" s="10"/>
      <c r="FF79" s="10"/>
      <c r="FG79" s="10"/>
      <c r="FH79" s="10"/>
      <c r="FI79" s="10"/>
      <c r="FJ79" s="10"/>
      <c r="FK79" s="10"/>
      <c r="FL79" s="10"/>
      <c r="FM79" s="10"/>
      <c r="FN79" s="10"/>
      <c r="FO79" s="10"/>
      <c r="FP79" s="10"/>
      <c r="FQ79" s="10"/>
      <c r="FR79" s="10"/>
      <c r="FS79" s="10"/>
      <c r="FT79" s="10"/>
      <c r="FU79" s="10"/>
      <c r="FV79" s="10"/>
      <c r="FW79" s="10"/>
      <c r="FX79" s="10"/>
      <c r="FY79" s="10"/>
      <c r="FZ79" s="10"/>
      <c r="GA79" s="10"/>
      <c r="GB79" s="10"/>
      <c r="GC79" s="10"/>
      <c r="GD79" s="10"/>
      <c r="GE79" s="10"/>
      <c r="GF79" s="10"/>
      <c r="GG79" s="10"/>
      <c r="GH79" s="10"/>
      <c r="GI79" s="10"/>
      <c r="GJ79" s="10"/>
      <c r="GK79" s="10"/>
      <c r="GL79" s="10"/>
      <c r="GM79" s="10"/>
      <c r="GN79" s="10"/>
      <c r="GO79" s="10"/>
      <c r="GP79" s="10"/>
      <c r="GQ79" s="10"/>
      <c r="GR79" s="10"/>
      <c r="GS79" s="10"/>
      <c r="GT79" s="10"/>
      <c r="GU79" s="10"/>
      <c r="GV79" s="10"/>
      <c r="GW79" s="10"/>
      <c r="GX79" s="10"/>
      <c r="GY79" s="10"/>
      <c r="GZ79" s="10"/>
    </row>
    <row r="80" spans="1:208" s="55" customFormat="1" ht="20.25" hidden="1" x14ac:dyDescent="0.3">
      <c r="A80" s="71"/>
      <c r="B80" s="63"/>
      <c r="C80" s="62"/>
      <c r="D80" s="62"/>
      <c r="E80" s="62"/>
      <c r="F80" s="62"/>
      <c r="G80" s="62"/>
      <c r="H80" s="62"/>
      <c r="I80" s="58"/>
      <c r="J80" s="58"/>
      <c r="K80" s="58"/>
      <c r="L80" s="58"/>
      <c r="M80" s="58"/>
      <c r="N80" s="58"/>
      <c r="O80" s="58"/>
      <c r="P80" s="58"/>
      <c r="Q80" s="61"/>
      <c r="R80" s="61"/>
      <c r="S80" s="58"/>
      <c r="T80" s="61"/>
      <c r="U80" s="67"/>
      <c r="V80" s="67"/>
      <c r="W80" s="66"/>
      <c r="X80" s="58"/>
      <c r="Y80" s="58"/>
      <c r="Z80" s="58"/>
      <c r="AA80" s="57"/>
      <c r="AB80" s="57"/>
      <c r="AC80" s="57"/>
      <c r="AD80" s="57"/>
      <c r="AE80" s="57"/>
      <c r="AF80" s="57"/>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c r="CJ80" s="56"/>
      <c r="CK80" s="56"/>
      <c r="CL80" s="56"/>
      <c r="CM80" s="56"/>
      <c r="CN80" s="56"/>
      <c r="CO80" s="56"/>
      <c r="CP80" s="56"/>
      <c r="CQ80" s="56"/>
      <c r="CR80" s="56"/>
      <c r="CS80" s="56"/>
      <c r="CT80" s="56"/>
      <c r="CU80" s="56"/>
      <c r="CV80" s="56"/>
      <c r="CW80" s="56"/>
      <c r="CX80" s="56"/>
      <c r="CY80" s="56"/>
      <c r="CZ80" s="56"/>
      <c r="DA80" s="56"/>
      <c r="DB80" s="56"/>
      <c r="DC80" s="56"/>
      <c r="DD80" s="56"/>
      <c r="DE80" s="56"/>
      <c r="DF80" s="56"/>
      <c r="DG80" s="56"/>
      <c r="DH80" s="56"/>
      <c r="DI80" s="56"/>
      <c r="DJ80" s="56"/>
      <c r="DK80" s="56"/>
      <c r="DL80" s="56"/>
      <c r="DM80" s="56"/>
      <c r="DN80" s="56"/>
      <c r="DO80" s="56"/>
      <c r="DP80" s="56"/>
      <c r="DQ80" s="56"/>
      <c r="DR80" s="56"/>
      <c r="DS80" s="56"/>
      <c r="DT80" s="56"/>
      <c r="DU80" s="56"/>
      <c r="DV80" s="56"/>
      <c r="DW80" s="56"/>
      <c r="DX80" s="56"/>
      <c r="DY80" s="56"/>
      <c r="DZ80" s="56"/>
      <c r="EA80" s="56"/>
      <c r="EB80" s="56"/>
      <c r="EC80" s="56"/>
      <c r="ED80" s="56"/>
      <c r="EE80" s="56"/>
      <c r="EF80" s="56"/>
      <c r="EG80" s="56"/>
      <c r="EH80" s="56"/>
      <c r="EI80" s="56"/>
      <c r="EJ80" s="56"/>
      <c r="EK80" s="56"/>
      <c r="EL80" s="56"/>
      <c r="EM80" s="56"/>
      <c r="EN80" s="56"/>
      <c r="EO80" s="56"/>
      <c r="EP80" s="56"/>
      <c r="EQ80" s="56"/>
      <c r="ER80" s="56"/>
      <c r="ES80" s="56"/>
      <c r="ET80" s="56"/>
      <c r="EU80" s="56"/>
      <c r="EV80" s="56"/>
      <c r="EW80" s="56"/>
      <c r="EX80" s="56"/>
      <c r="EY80" s="56"/>
      <c r="EZ80" s="56"/>
      <c r="FA80" s="56"/>
      <c r="FB80" s="56"/>
      <c r="FC80" s="56"/>
      <c r="FD80" s="56"/>
      <c r="FE80" s="56"/>
      <c r="FF80" s="56"/>
      <c r="FG80" s="56"/>
      <c r="FH80" s="56"/>
      <c r="FI80" s="56"/>
      <c r="FJ80" s="56"/>
      <c r="FK80" s="56"/>
      <c r="FL80" s="56"/>
      <c r="FM80" s="56"/>
      <c r="FN80" s="56"/>
      <c r="FO80" s="56"/>
      <c r="FP80" s="56"/>
      <c r="FQ80" s="56"/>
      <c r="FR80" s="56"/>
      <c r="FS80" s="56"/>
      <c r="FT80" s="56"/>
      <c r="FU80" s="56"/>
      <c r="FV80" s="56"/>
      <c r="FW80" s="56"/>
      <c r="FX80" s="56"/>
      <c r="FY80" s="56"/>
      <c r="FZ80" s="56"/>
      <c r="GA80" s="56"/>
      <c r="GB80" s="56"/>
      <c r="GC80" s="56"/>
      <c r="GD80" s="56"/>
      <c r="GE80" s="56"/>
      <c r="GF80" s="56"/>
      <c r="GG80" s="56"/>
      <c r="GH80" s="56"/>
      <c r="GI80" s="56"/>
      <c r="GJ80" s="56"/>
      <c r="GK80" s="56"/>
      <c r="GL80" s="56"/>
      <c r="GM80" s="56"/>
      <c r="GN80" s="56"/>
      <c r="GO80" s="56"/>
      <c r="GP80" s="56"/>
      <c r="GQ80" s="56"/>
      <c r="GR80" s="56"/>
      <c r="GS80" s="56"/>
      <c r="GT80" s="56"/>
      <c r="GU80" s="56"/>
      <c r="GV80" s="56"/>
      <c r="GW80" s="56"/>
      <c r="GX80" s="56"/>
      <c r="GY80" s="56"/>
      <c r="GZ80" s="56"/>
    </row>
    <row r="81" spans="1:208" s="55" customFormat="1" ht="61.5" hidden="1" customHeight="1" x14ac:dyDescent="0.3">
      <c r="A81" s="71"/>
      <c r="B81" s="63"/>
      <c r="C81" s="62"/>
      <c r="D81" s="62"/>
      <c r="E81" s="62"/>
      <c r="F81" s="62"/>
      <c r="G81" s="62"/>
      <c r="H81" s="62"/>
      <c r="I81" s="58"/>
      <c r="J81" s="58"/>
      <c r="K81" s="58"/>
      <c r="L81" s="58"/>
      <c r="M81" s="58"/>
      <c r="N81" s="58"/>
      <c r="O81" s="58"/>
      <c r="P81" s="58"/>
      <c r="Q81" s="61"/>
      <c r="R81" s="61"/>
      <c r="S81" s="58"/>
      <c r="T81" s="61"/>
      <c r="U81" s="67"/>
      <c r="V81" s="67"/>
      <c r="W81" s="66"/>
      <c r="X81" s="58"/>
      <c r="Y81" s="58"/>
      <c r="Z81" s="58"/>
      <c r="AA81" s="57"/>
      <c r="AB81" s="57"/>
      <c r="AC81" s="57"/>
      <c r="AD81" s="57"/>
      <c r="AE81" s="57"/>
      <c r="AF81" s="57"/>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c r="CJ81" s="56"/>
      <c r="CK81" s="56"/>
      <c r="CL81" s="56"/>
      <c r="CM81" s="56"/>
      <c r="CN81" s="56"/>
      <c r="CO81" s="56"/>
      <c r="CP81" s="56"/>
      <c r="CQ81" s="56"/>
      <c r="CR81" s="56"/>
      <c r="CS81" s="56"/>
      <c r="CT81" s="56"/>
      <c r="CU81" s="56"/>
      <c r="CV81" s="56"/>
      <c r="CW81" s="56"/>
      <c r="CX81" s="56"/>
      <c r="CY81" s="56"/>
      <c r="CZ81" s="56"/>
      <c r="DA81" s="56"/>
      <c r="DB81" s="56"/>
      <c r="DC81" s="56"/>
      <c r="DD81" s="56"/>
      <c r="DE81" s="56"/>
      <c r="DF81" s="56"/>
      <c r="DG81" s="56"/>
      <c r="DH81" s="56"/>
      <c r="DI81" s="56"/>
      <c r="DJ81" s="56"/>
      <c r="DK81" s="56"/>
      <c r="DL81" s="56"/>
      <c r="DM81" s="56"/>
      <c r="DN81" s="56"/>
      <c r="DO81" s="56"/>
      <c r="DP81" s="56"/>
      <c r="DQ81" s="56"/>
      <c r="DR81" s="56"/>
      <c r="DS81" s="56"/>
      <c r="DT81" s="56"/>
      <c r="DU81" s="56"/>
      <c r="DV81" s="56"/>
      <c r="DW81" s="56"/>
      <c r="DX81" s="56"/>
      <c r="DY81" s="56"/>
      <c r="DZ81" s="56"/>
      <c r="EA81" s="56"/>
      <c r="EB81" s="56"/>
      <c r="EC81" s="56"/>
      <c r="ED81" s="56"/>
      <c r="EE81" s="56"/>
      <c r="EF81" s="56"/>
      <c r="EG81" s="56"/>
      <c r="EH81" s="56"/>
      <c r="EI81" s="56"/>
      <c r="EJ81" s="56"/>
      <c r="EK81" s="56"/>
      <c r="EL81" s="56"/>
      <c r="EM81" s="56"/>
      <c r="EN81" s="56"/>
      <c r="EO81" s="56"/>
      <c r="EP81" s="56"/>
      <c r="EQ81" s="56"/>
      <c r="ER81" s="56"/>
      <c r="ES81" s="56"/>
      <c r="ET81" s="56"/>
      <c r="EU81" s="56"/>
      <c r="EV81" s="56"/>
      <c r="EW81" s="56"/>
      <c r="EX81" s="56"/>
      <c r="EY81" s="56"/>
      <c r="EZ81" s="56"/>
      <c r="FA81" s="56"/>
      <c r="FB81" s="56"/>
      <c r="FC81" s="56"/>
      <c r="FD81" s="56"/>
      <c r="FE81" s="56"/>
      <c r="FF81" s="56"/>
      <c r="FG81" s="56"/>
      <c r="FH81" s="56"/>
      <c r="FI81" s="56"/>
      <c r="FJ81" s="56"/>
      <c r="FK81" s="56"/>
      <c r="FL81" s="56"/>
      <c r="FM81" s="56"/>
      <c r="FN81" s="56"/>
      <c r="FO81" s="56"/>
      <c r="FP81" s="56"/>
      <c r="FQ81" s="56"/>
      <c r="FR81" s="56"/>
      <c r="FS81" s="56"/>
      <c r="FT81" s="56"/>
      <c r="FU81" s="56"/>
      <c r="FV81" s="56"/>
      <c r="FW81" s="56"/>
      <c r="FX81" s="56"/>
      <c r="FY81" s="56"/>
      <c r="FZ81" s="56"/>
      <c r="GA81" s="56"/>
      <c r="GB81" s="56"/>
      <c r="GC81" s="56"/>
      <c r="GD81" s="56"/>
      <c r="GE81" s="56"/>
      <c r="GF81" s="56"/>
      <c r="GG81" s="56"/>
      <c r="GH81" s="56"/>
      <c r="GI81" s="56"/>
      <c r="GJ81" s="56"/>
      <c r="GK81" s="56"/>
      <c r="GL81" s="56"/>
      <c r="GM81" s="56"/>
      <c r="GN81" s="56"/>
      <c r="GO81" s="56"/>
      <c r="GP81" s="56"/>
      <c r="GQ81" s="56"/>
      <c r="GR81" s="56"/>
      <c r="GS81" s="56"/>
      <c r="GT81" s="56"/>
      <c r="GU81" s="56"/>
      <c r="GV81" s="56"/>
      <c r="GW81" s="56"/>
      <c r="GX81" s="56"/>
      <c r="GY81" s="56"/>
      <c r="GZ81" s="56"/>
    </row>
    <row r="82" spans="1:208" s="37" customFormat="1" ht="37.5" hidden="1" customHeight="1" x14ac:dyDescent="0.3">
      <c r="A82" s="26"/>
      <c r="B82" s="17"/>
      <c r="C82" s="16"/>
      <c r="D82" s="16"/>
      <c r="E82" s="16"/>
      <c r="F82" s="16"/>
      <c r="G82" s="16"/>
      <c r="H82" s="16"/>
      <c r="I82" s="12"/>
      <c r="J82" s="12"/>
      <c r="K82" s="12"/>
      <c r="L82" s="12"/>
      <c r="M82" s="12"/>
      <c r="N82" s="12"/>
      <c r="O82" s="12"/>
      <c r="P82" s="12"/>
      <c r="Q82" s="15"/>
      <c r="R82" s="15"/>
      <c r="S82" s="12"/>
      <c r="T82" s="15"/>
      <c r="U82" s="22"/>
      <c r="V82" s="22"/>
      <c r="W82" s="21"/>
      <c r="X82" s="12"/>
      <c r="Y82" s="12"/>
      <c r="Z82" s="12"/>
      <c r="AA82" s="11"/>
      <c r="AB82" s="11"/>
      <c r="AC82" s="11"/>
      <c r="AD82" s="11"/>
      <c r="AE82" s="11"/>
      <c r="AF82" s="11"/>
      <c r="AG82" s="10"/>
      <c r="AH82" s="10"/>
      <c r="AI82" s="10"/>
      <c r="AJ82" s="10"/>
      <c r="AK82" s="10"/>
      <c r="AL82" s="10"/>
      <c r="AM82" s="10"/>
      <c r="AN82" s="10"/>
      <c r="AO82" s="10"/>
      <c r="AP82" s="10"/>
      <c r="AQ82" s="10"/>
      <c r="AR82" s="10"/>
      <c r="AS82" s="10"/>
      <c r="AT82" s="10"/>
      <c r="AU82" s="10"/>
      <c r="AV82" s="10"/>
      <c r="AW82" s="10"/>
      <c r="AX82" s="10"/>
      <c r="AY82" s="10"/>
      <c r="AZ82" s="10"/>
      <c r="BA82" s="10"/>
      <c r="BB82" s="10"/>
      <c r="BC82" s="10"/>
      <c r="BD82" s="10"/>
      <c r="BE82" s="10"/>
      <c r="BF82" s="10"/>
      <c r="BG82" s="10"/>
      <c r="BH82" s="10"/>
      <c r="BI82" s="10"/>
      <c r="BJ82" s="10"/>
      <c r="BK82" s="10"/>
      <c r="BL82" s="10"/>
      <c r="BM82" s="10"/>
      <c r="BN82" s="10"/>
      <c r="BO82" s="10"/>
      <c r="BP82" s="10"/>
      <c r="BQ82" s="10"/>
      <c r="BR82" s="10"/>
      <c r="BS82" s="10"/>
      <c r="BT82" s="10"/>
      <c r="BU82" s="10"/>
      <c r="BV82" s="10"/>
      <c r="BW82" s="10"/>
      <c r="BX82" s="10"/>
      <c r="BY82" s="10"/>
      <c r="BZ82" s="10"/>
      <c r="CA82" s="10"/>
      <c r="CB82" s="10"/>
      <c r="CC82" s="10"/>
      <c r="CD82" s="10"/>
      <c r="CE82" s="10"/>
      <c r="CF82" s="10"/>
      <c r="CG82" s="10"/>
      <c r="CH82" s="10"/>
      <c r="CI82" s="10"/>
      <c r="CJ82" s="10"/>
      <c r="CK82" s="10"/>
      <c r="CL82" s="10"/>
      <c r="CM82" s="10"/>
      <c r="CN82" s="10"/>
      <c r="CO82" s="10"/>
      <c r="CP82" s="10"/>
      <c r="CQ82" s="10"/>
      <c r="CR82" s="10"/>
      <c r="CS82" s="10"/>
      <c r="CT82" s="10"/>
      <c r="CU82" s="10"/>
      <c r="CV82" s="10"/>
      <c r="CW82" s="10"/>
      <c r="CX82" s="10"/>
      <c r="CY82" s="10"/>
      <c r="CZ82" s="10"/>
      <c r="DA82" s="10"/>
      <c r="DB82" s="10"/>
      <c r="DC82" s="10"/>
      <c r="DD82" s="10"/>
      <c r="DE82" s="10"/>
      <c r="DF82" s="10"/>
      <c r="DG82" s="10"/>
      <c r="DH82" s="10"/>
      <c r="DI82" s="10"/>
      <c r="DJ82" s="10"/>
      <c r="DK82" s="10"/>
      <c r="DL82" s="10"/>
      <c r="DM82" s="10"/>
      <c r="DN82" s="10"/>
      <c r="DO82" s="10"/>
      <c r="DP82" s="10"/>
      <c r="DQ82" s="10"/>
      <c r="DR82" s="10"/>
      <c r="DS82" s="10"/>
      <c r="DT82" s="10"/>
      <c r="DU82" s="10"/>
      <c r="DV82" s="10"/>
      <c r="DW82" s="10"/>
      <c r="DX82" s="10"/>
      <c r="DY82" s="10"/>
      <c r="DZ82" s="10"/>
      <c r="EA82" s="10"/>
      <c r="EB82" s="10"/>
      <c r="EC82" s="10"/>
      <c r="ED82" s="10"/>
      <c r="EE82" s="10"/>
      <c r="EF82" s="10"/>
      <c r="EG82" s="10"/>
      <c r="EH82" s="10"/>
      <c r="EI82" s="10"/>
      <c r="EJ82" s="10"/>
      <c r="EK82" s="10"/>
      <c r="EL82" s="10"/>
      <c r="EM82" s="10"/>
      <c r="EN82" s="10"/>
      <c r="EO82" s="10"/>
      <c r="EP82" s="10"/>
      <c r="EQ82" s="10"/>
      <c r="ER82" s="10"/>
      <c r="ES82" s="10"/>
      <c r="ET82" s="10"/>
      <c r="EU82" s="10"/>
      <c r="EV82" s="10"/>
      <c r="EW82" s="10"/>
      <c r="EX82" s="10"/>
      <c r="EY82" s="10"/>
      <c r="EZ82" s="10"/>
      <c r="FA82" s="10"/>
      <c r="FB82" s="10"/>
      <c r="FC82" s="10"/>
      <c r="FD82" s="10"/>
      <c r="FE82" s="10"/>
      <c r="FF82" s="10"/>
      <c r="FG82" s="10"/>
      <c r="FH82" s="10"/>
      <c r="FI82" s="10"/>
      <c r="FJ82" s="10"/>
      <c r="FK82" s="10"/>
      <c r="FL82" s="10"/>
      <c r="FM82" s="10"/>
      <c r="FN82" s="10"/>
      <c r="FO82" s="10"/>
      <c r="FP82" s="10"/>
      <c r="FQ82" s="10"/>
      <c r="FR82" s="10"/>
      <c r="FS82" s="10"/>
      <c r="FT82" s="10"/>
      <c r="FU82" s="10"/>
      <c r="FV82" s="10"/>
      <c r="FW82" s="10"/>
      <c r="FX82" s="10"/>
      <c r="FY82" s="10"/>
      <c r="FZ82" s="10"/>
      <c r="GA82" s="10"/>
      <c r="GB82" s="10"/>
      <c r="GC82" s="10"/>
      <c r="GD82" s="10"/>
      <c r="GE82" s="10"/>
      <c r="GF82" s="10"/>
      <c r="GG82" s="10"/>
      <c r="GH82" s="10"/>
      <c r="GI82" s="10"/>
      <c r="GJ82" s="10"/>
      <c r="GK82" s="10"/>
      <c r="GL82" s="10"/>
      <c r="GM82" s="10"/>
      <c r="GN82" s="10"/>
      <c r="GO82" s="10"/>
      <c r="GP82" s="10"/>
      <c r="GQ82" s="10"/>
      <c r="GR82" s="10"/>
      <c r="GS82" s="10"/>
      <c r="GT82" s="10"/>
      <c r="GU82" s="10"/>
      <c r="GV82" s="10"/>
      <c r="GW82" s="10"/>
      <c r="GX82" s="10"/>
      <c r="GY82" s="10"/>
      <c r="GZ82" s="10"/>
    </row>
    <row r="83" spans="1:208" s="55" customFormat="1" ht="54.75" hidden="1" customHeight="1" x14ac:dyDescent="0.3">
      <c r="A83" s="71"/>
      <c r="B83" s="70"/>
      <c r="C83" s="69"/>
      <c r="D83" s="69"/>
      <c r="E83" s="69"/>
      <c r="F83" s="69"/>
      <c r="G83" s="69"/>
      <c r="H83" s="69"/>
      <c r="I83" s="65"/>
      <c r="J83" s="65"/>
      <c r="K83" s="65"/>
      <c r="L83" s="65"/>
      <c r="M83" s="65"/>
      <c r="N83" s="65"/>
      <c r="O83" s="65"/>
      <c r="P83" s="65"/>
      <c r="Q83" s="68"/>
      <c r="R83" s="68"/>
      <c r="S83" s="65"/>
      <c r="T83" s="68"/>
      <c r="U83" s="67"/>
      <c r="V83" s="67"/>
      <c r="W83" s="66"/>
      <c r="X83" s="65"/>
      <c r="Y83" s="65"/>
      <c r="Z83" s="65"/>
      <c r="AA83" s="64"/>
      <c r="AB83" s="64"/>
      <c r="AC83" s="64"/>
      <c r="AD83" s="64"/>
      <c r="AE83" s="64"/>
      <c r="AF83" s="64"/>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c r="CJ83" s="56"/>
      <c r="CK83" s="56"/>
      <c r="CL83" s="56"/>
      <c r="CM83" s="56"/>
      <c r="CN83" s="56"/>
      <c r="CO83" s="56"/>
      <c r="CP83" s="56"/>
      <c r="CQ83" s="56"/>
      <c r="CR83" s="56"/>
      <c r="CS83" s="56"/>
      <c r="CT83" s="56"/>
      <c r="CU83" s="56"/>
      <c r="CV83" s="56"/>
      <c r="CW83" s="56"/>
      <c r="CX83" s="56"/>
      <c r="CY83" s="56"/>
      <c r="CZ83" s="56"/>
      <c r="DA83" s="56"/>
      <c r="DB83" s="56"/>
      <c r="DC83" s="56"/>
      <c r="DD83" s="56"/>
      <c r="DE83" s="56"/>
      <c r="DF83" s="56"/>
      <c r="DG83" s="56"/>
      <c r="DH83" s="56"/>
      <c r="DI83" s="56"/>
      <c r="DJ83" s="56"/>
      <c r="DK83" s="56"/>
      <c r="DL83" s="56"/>
      <c r="DM83" s="56"/>
      <c r="DN83" s="56"/>
      <c r="DO83" s="56"/>
      <c r="DP83" s="56"/>
      <c r="DQ83" s="56"/>
      <c r="DR83" s="56"/>
      <c r="DS83" s="56"/>
      <c r="DT83" s="56"/>
      <c r="DU83" s="56"/>
      <c r="DV83" s="56"/>
      <c r="DW83" s="56"/>
      <c r="DX83" s="56"/>
      <c r="DY83" s="56"/>
      <c r="DZ83" s="56"/>
      <c r="EA83" s="56"/>
      <c r="EB83" s="56"/>
      <c r="EC83" s="56"/>
      <c r="ED83" s="56"/>
      <c r="EE83" s="56"/>
      <c r="EF83" s="56"/>
      <c r="EG83" s="56"/>
      <c r="EH83" s="56"/>
      <c r="EI83" s="56"/>
      <c r="EJ83" s="56"/>
      <c r="EK83" s="56"/>
      <c r="EL83" s="56"/>
      <c r="EM83" s="56"/>
      <c r="EN83" s="56"/>
      <c r="EO83" s="56"/>
      <c r="EP83" s="56"/>
      <c r="EQ83" s="56"/>
      <c r="ER83" s="56"/>
      <c r="ES83" s="56"/>
      <c r="ET83" s="56"/>
      <c r="EU83" s="56"/>
      <c r="EV83" s="56"/>
      <c r="EW83" s="56"/>
      <c r="EX83" s="56"/>
      <c r="EY83" s="56"/>
      <c r="EZ83" s="56"/>
      <c r="FA83" s="56"/>
      <c r="FB83" s="56"/>
      <c r="FC83" s="56"/>
      <c r="FD83" s="56"/>
      <c r="FE83" s="56"/>
      <c r="FF83" s="56"/>
      <c r="FG83" s="56"/>
      <c r="FH83" s="56"/>
      <c r="FI83" s="56"/>
      <c r="FJ83" s="56"/>
      <c r="FK83" s="56"/>
      <c r="FL83" s="56"/>
      <c r="FM83" s="56"/>
      <c r="FN83" s="56"/>
      <c r="FO83" s="56"/>
      <c r="FP83" s="56"/>
      <c r="FQ83" s="56"/>
      <c r="FR83" s="56"/>
      <c r="FS83" s="56"/>
      <c r="FT83" s="56"/>
      <c r="FU83" s="56"/>
      <c r="FV83" s="56"/>
      <c r="FW83" s="56"/>
      <c r="FX83" s="56"/>
      <c r="FY83" s="56"/>
      <c r="FZ83" s="56"/>
      <c r="GA83" s="56"/>
      <c r="GB83" s="56"/>
      <c r="GC83" s="56"/>
      <c r="GD83" s="56"/>
      <c r="GE83" s="56"/>
      <c r="GF83" s="56"/>
      <c r="GG83" s="56"/>
      <c r="GH83" s="56"/>
      <c r="GI83" s="56"/>
      <c r="GJ83" s="56"/>
      <c r="GK83" s="56"/>
      <c r="GL83" s="56"/>
      <c r="GM83" s="56"/>
      <c r="GN83" s="56"/>
      <c r="GO83" s="56"/>
      <c r="GP83" s="56"/>
      <c r="GQ83" s="56"/>
      <c r="GR83" s="56"/>
      <c r="GS83" s="56"/>
      <c r="GT83" s="56"/>
      <c r="GU83" s="56"/>
      <c r="GV83" s="56"/>
      <c r="GW83" s="56"/>
      <c r="GX83" s="56"/>
      <c r="GY83" s="56"/>
      <c r="GZ83" s="56"/>
    </row>
    <row r="84" spans="1:208" s="55" customFormat="1" ht="20.25" hidden="1" x14ac:dyDescent="0.3">
      <c r="A84" s="62"/>
      <c r="B84" s="63"/>
      <c r="C84" s="62"/>
      <c r="D84" s="62"/>
      <c r="E84" s="62"/>
      <c r="F84" s="62"/>
      <c r="G84" s="62"/>
      <c r="H84" s="62"/>
      <c r="I84" s="58"/>
      <c r="J84" s="58"/>
      <c r="K84" s="58"/>
      <c r="L84" s="58"/>
      <c r="M84" s="58"/>
      <c r="N84" s="58"/>
      <c r="O84" s="58"/>
      <c r="P84" s="58"/>
      <c r="Q84" s="61"/>
      <c r="R84" s="61"/>
      <c r="S84" s="58"/>
      <c r="T84" s="61"/>
      <c r="U84" s="60"/>
      <c r="V84" s="60"/>
      <c r="W84" s="59"/>
      <c r="X84" s="58"/>
      <c r="Y84" s="58"/>
      <c r="Z84" s="58"/>
      <c r="AA84" s="57"/>
      <c r="AB84" s="57"/>
      <c r="AC84" s="57"/>
      <c r="AD84" s="57"/>
      <c r="AE84" s="57"/>
      <c r="AF84" s="57"/>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c r="CJ84" s="56"/>
      <c r="CK84" s="56"/>
      <c r="CL84" s="56"/>
      <c r="CM84" s="56"/>
      <c r="CN84" s="56"/>
      <c r="CO84" s="56"/>
      <c r="CP84" s="56"/>
      <c r="CQ84" s="56"/>
      <c r="CR84" s="56"/>
      <c r="CS84" s="56"/>
      <c r="CT84" s="56"/>
      <c r="CU84" s="56"/>
      <c r="CV84" s="56"/>
      <c r="CW84" s="56"/>
      <c r="CX84" s="56"/>
      <c r="CY84" s="56"/>
      <c r="CZ84" s="56"/>
      <c r="DA84" s="56"/>
      <c r="DB84" s="56"/>
      <c r="DC84" s="56"/>
      <c r="DD84" s="56"/>
      <c r="DE84" s="56"/>
      <c r="DF84" s="56"/>
      <c r="DG84" s="56"/>
      <c r="DH84" s="56"/>
      <c r="DI84" s="56"/>
      <c r="DJ84" s="56"/>
      <c r="DK84" s="56"/>
      <c r="DL84" s="56"/>
      <c r="DM84" s="56"/>
      <c r="DN84" s="56"/>
      <c r="DO84" s="56"/>
      <c r="DP84" s="56"/>
      <c r="DQ84" s="56"/>
      <c r="DR84" s="56"/>
      <c r="DS84" s="56"/>
      <c r="DT84" s="56"/>
      <c r="DU84" s="56"/>
      <c r="DV84" s="56"/>
      <c r="DW84" s="56"/>
      <c r="DX84" s="56"/>
      <c r="DY84" s="56"/>
      <c r="DZ84" s="56"/>
      <c r="EA84" s="56"/>
      <c r="EB84" s="56"/>
      <c r="EC84" s="56"/>
      <c r="ED84" s="56"/>
      <c r="EE84" s="56"/>
      <c r="EF84" s="56"/>
      <c r="EG84" s="56"/>
      <c r="EH84" s="56"/>
      <c r="EI84" s="56"/>
      <c r="EJ84" s="56"/>
      <c r="EK84" s="56"/>
      <c r="EL84" s="56"/>
      <c r="EM84" s="56"/>
      <c r="EN84" s="56"/>
      <c r="EO84" s="56"/>
      <c r="EP84" s="56"/>
      <c r="EQ84" s="56"/>
      <c r="ER84" s="56"/>
      <c r="ES84" s="56"/>
      <c r="ET84" s="56"/>
      <c r="EU84" s="56"/>
      <c r="EV84" s="56"/>
      <c r="EW84" s="56"/>
      <c r="EX84" s="56"/>
      <c r="EY84" s="56"/>
      <c r="EZ84" s="56"/>
      <c r="FA84" s="56"/>
      <c r="FB84" s="56"/>
      <c r="FC84" s="56"/>
      <c r="FD84" s="56"/>
      <c r="FE84" s="56"/>
      <c r="FF84" s="56"/>
      <c r="FG84" s="56"/>
      <c r="FH84" s="56"/>
      <c r="FI84" s="56"/>
      <c r="FJ84" s="56"/>
      <c r="FK84" s="56"/>
      <c r="FL84" s="56"/>
      <c r="FM84" s="56"/>
      <c r="FN84" s="56"/>
      <c r="FO84" s="56"/>
      <c r="FP84" s="56"/>
      <c r="FQ84" s="56"/>
      <c r="FR84" s="56"/>
      <c r="FS84" s="56"/>
      <c r="FT84" s="56"/>
      <c r="FU84" s="56"/>
      <c r="FV84" s="56"/>
      <c r="FW84" s="56"/>
      <c r="FX84" s="56"/>
      <c r="FY84" s="56"/>
      <c r="FZ84" s="56"/>
      <c r="GA84" s="56"/>
      <c r="GB84" s="56"/>
      <c r="GC84" s="56"/>
      <c r="GD84" s="56"/>
      <c r="GE84" s="56"/>
      <c r="GF84" s="56"/>
      <c r="GG84" s="56"/>
      <c r="GH84" s="56"/>
      <c r="GI84" s="56"/>
      <c r="GJ84" s="56"/>
      <c r="GK84" s="56"/>
      <c r="GL84" s="56"/>
      <c r="GM84" s="56"/>
      <c r="GN84" s="56"/>
      <c r="GO84" s="56"/>
      <c r="GP84" s="56"/>
      <c r="GQ84" s="56"/>
      <c r="GR84" s="56"/>
      <c r="GS84" s="56"/>
      <c r="GT84" s="56"/>
      <c r="GU84" s="56"/>
      <c r="GV84" s="56"/>
      <c r="GW84" s="56"/>
      <c r="GX84" s="56"/>
      <c r="GY84" s="56"/>
      <c r="GZ84" s="56"/>
    </row>
    <row r="85" spans="1:208" ht="20.25" hidden="1" x14ac:dyDescent="0.3">
      <c r="A85" s="36"/>
      <c r="B85" s="35"/>
      <c r="C85" s="34"/>
      <c r="D85" s="34"/>
      <c r="E85" s="34"/>
      <c r="F85" s="34"/>
      <c r="G85" s="34"/>
      <c r="H85" s="34"/>
      <c r="I85" s="29"/>
      <c r="J85" s="30"/>
      <c r="K85" s="30"/>
      <c r="L85" s="30"/>
      <c r="M85" s="30"/>
      <c r="N85" s="30"/>
      <c r="O85" s="30"/>
      <c r="P85" s="30"/>
      <c r="Q85" s="33"/>
      <c r="R85" s="33"/>
      <c r="S85" s="29"/>
      <c r="T85" s="33"/>
      <c r="U85" s="32"/>
      <c r="V85" s="32"/>
      <c r="W85" s="31"/>
      <c r="X85" s="30"/>
      <c r="Y85" s="30"/>
      <c r="Z85" s="29"/>
      <c r="AA85" s="28"/>
      <c r="AB85" s="28"/>
      <c r="AC85" s="28"/>
      <c r="AD85" s="28"/>
      <c r="AE85" s="28"/>
      <c r="AF85" s="28"/>
    </row>
    <row r="86" spans="1:208" s="37" customFormat="1" ht="23.25" hidden="1" customHeight="1" x14ac:dyDescent="0.3">
      <c r="A86" s="26"/>
      <c r="B86" s="17"/>
      <c r="C86" s="16"/>
      <c r="D86" s="16"/>
      <c r="E86" s="16"/>
      <c r="F86" s="16"/>
      <c r="G86" s="16"/>
      <c r="H86" s="16"/>
      <c r="I86" s="12"/>
      <c r="J86" s="12"/>
      <c r="K86" s="12"/>
      <c r="L86" s="12"/>
      <c r="M86" s="12"/>
      <c r="N86" s="12"/>
      <c r="O86" s="12"/>
      <c r="P86" s="12"/>
      <c r="Q86" s="15"/>
      <c r="R86" s="15"/>
      <c r="S86" s="12"/>
      <c r="T86" s="15"/>
      <c r="U86" s="22"/>
      <c r="V86" s="22"/>
      <c r="W86" s="21"/>
      <c r="X86" s="12"/>
      <c r="Y86" s="12"/>
      <c r="Z86" s="12"/>
      <c r="AA86" s="11"/>
      <c r="AB86" s="11"/>
      <c r="AC86" s="11"/>
      <c r="AD86" s="11"/>
      <c r="AE86" s="11"/>
      <c r="AF86" s="11"/>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c r="CJ86" s="10"/>
      <c r="CK86" s="10"/>
      <c r="CL86" s="10"/>
      <c r="CM86" s="10"/>
      <c r="CN86" s="10"/>
      <c r="CO86" s="10"/>
      <c r="CP86" s="10"/>
      <c r="CQ86" s="10"/>
      <c r="CR86" s="10"/>
      <c r="CS86" s="10"/>
      <c r="CT86" s="10"/>
      <c r="CU86" s="10"/>
      <c r="CV86" s="10"/>
      <c r="CW86" s="10"/>
      <c r="CX86" s="10"/>
      <c r="CY86" s="10"/>
      <c r="CZ86" s="10"/>
      <c r="DA86" s="10"/>
      <c r="DB86" s="10"/>
      <c r="DC86" s="10"/>
      <c r="DD86" s="10"/>
      <c r="DE86" s="10"/>
      <c r="DF86" s="10"/>
      <c r="DG86" s="10"/>
      <c r="DH86" s="10"/>
      <c r="DI86" s="10"/>
      <c r="DJ86" s="10"/>
      <c r="DK86" s="10"/>
      <c r="DL86" s="10"/>
      <c r="DM86" s="10"/>
      <c r="DN86" s="10"/>
      <c r="DO86" s="10"/>
      <c r="DP86" s="10"/>
      <c r="DQ86" s="10"/>
      <c r="DR86" s="10"/>
      <c r="DS86" s="10"/>
      <c r="DT86" s="10"/>
      <c r="DU86" s="10"/>
      <c r="DV86" s="10"/>
      <c r="DW86" s="10"/>
      <c r="DX86" s="10"/>
      <c r="DY86" s="10"/>
      <c r="DZ86" s="10"/>
      <c r="EA86" s="10"/>
      <c r="EB86" s="10"/>
      <c r="EC86" s="10"/>
      <c r="ED86" s="10"/>
      <c r="EE86" s="10"/>
      <c r="EF86" s="10"/>
      <c r="EG86" s="10"/>
      <c r="EH86" s="10"/>
      <c r="EI86" s="10"/>
      <c r="EJ86" s="10"/>
      <c r="EK86" s="10"/>
      <c r="EL86" s="10"/>
      <c r="EM86" s="10"/>
      <c r="EN86" s="10"/>
      <c r="EO86" s="10"/>
      <c r="EP86" s="10"/>
      <c r="EQ86" s="10"/>
      <c r="ER86" s="10"/>
      <c r="ES86" s="10"/>
      <c r="ET86" s="10"/>
      <c r="EU86" s="10"/>
      <c r="EV86" s="10"/>
      <c r="EW86" s="10"/>
      <c r="EX86" s="10"/>
      <c r="EY86" s="10"/>
      <c r="EZ86" s="10"/>
      <c r="FA86" s="10"/>
      <c r="FB86" s="10"/>
      <c r="FC86" s="10"/>
      <c r="FD86" s="10"/>
      <c r="FE86" s="10"/>
      <c r="FF86" s="10"/>
      <c r="FG86" s="10"/>
      <c r="FH86" s="10"/>
      <c r="FI86" s="10"/>
      <c r="FJ86" s="10"/>
      <c r="FK86" s="10"/>
      <c r="FL86" s="10"/>
      <c r="FM86" s="10"/>
      <c r="FN86" s="10"/>
      <c r="FO86" s="10"/>
      <c r="FP86" s="10"/>
      <c r="FQ86" s="10"/>
      <c r="FR86" s="10"/>
      <c r="FS86" s="10"/>
      <c r="FT86" s="10"/>
      <c r="FU86" s="10"/>
      <c r="FV86" s="10"/>
      <c r="FW86" s="10"/>
      <c r="FX86" s="10"/>
      <c r="FY86" s="10"/>
      <c r="FZ86" s="10"/>
      <c r="GA86" s="10"/>
      <c r="GB86" s="10"/>
      <c r="GC86" s="10"/>
      <c r="GD86" s="10"/>
      <c r="GE86" s="10"/>
      <c r="GF86" s="10"/>
      <c r="GG86" s="10"/>
      <c r="GH86" s="10"/>
      <c r="GI86" s="10"/>
      <c r="GJ86" s="10"/>
      <c r="GK86" s="10"/>
      <c r="GL86" s="10"/>
      <c r="GM86" s="10"/>
      <c r="GN86" s="10"/>
      <c r="GO86" s="10"/>
      <c r="GP86" s="10"/>
      <c r="GQ86" s="10"/>
      <c r="GR86" s="10"/>
      <c r="GS86" s="10"/>
      <c r="GT86" s="10"/>
      <c r="GU86" s="10"/>
      <c r="GV86" s="10"/>
      <c r="GW86" s="10"/>
      <c r="GX86" s="10"/>
      <c r="GY86" s="10"/>
      <c r="GZ86" s="10"/>
    </row>
    <row r="87" spans="1:208" s="10" customFormat="1" ht="75" hidden="1" customHeight="1" x14ac:dyDescent="0.3">
      <c r="A87" s="26"/>
      <c r="B87" s="17"/>
      <c r="C87" s="16"/>
      <c r="D87" s="16"/>
      <c r="E87" s="16"/>
      <c r="F87" s="16"/>
      <c r="G87" s="16"/>
      <c r="H87" s="16"/>
      <c r="I87" s="12"/>
      <c r="J87" s="12"/>
      <c r="K87" s="12"/>
      <c r="L87" s="12"/>
      <c r="M87" s="12"/>
      <c r="N87" s="12"/>
      <c r="O87" s="12"/>
      <c r="P87" s="12"/>
      <c r="Q87" s="15"/>
      <c r="R87" s="15"/>
      <c r="S87" s="12"/>
      <c r="T87" s="15"/>
      <c r="U87" s="22"/>
      <c r="V87" s="22"/>
      <c r="W87" s="21"/>
      <c r="X87" s="12"/>
      <c r="Y87" s="12"/>
      <c r="Z87" s="12"/>
      <c r="AA87" s="11"/>
      <c r="AB87" s="11"/>
      <c r="AC87" s="11"/>
      <c r="AD87" s="11"/>
      <c r="AE87" s="11"/>
      <c r="AF87" s="11"/>
    </row>
    <row r="88" spans="1:208" s="10" customFormat="1" ht="20.25" hidden="1" x14ac:dyDescent="0.3">
      <c r="A88" s="26"/>
      <c r="B88" s="17"/>
      <c r="C88" s="16"/>
      <c r="D88" s="16"/>
      <c r="E88" s="16"/>
      <c r="F88" s="16"/>
      <c r="G88" s="16"/>
      <c r="H88" s="16"/>
      <c r="I88" s="12"/>
      <c r="J88" s="12"/>
      <c r="K88" s="12"/>
      <c r="L88" s="12"/>
      <c r="M88" s="12"/>
      <c r="N88" s="12"/>
      <c r="O88" s="12"/>
      <c r="P88" s="12"/>
      <c r="Q88" s="15"/>
      <c r="R88" s="15"/>
      <c r="S88" s="12"/>
      <c r="T88" s="15"/>
      <c r="U88" s="22"/>
      <c r="V88" s="22"/>
      <c r="W88" s="21"/>
      <c r="X88" s="12"/>
      <c r="Y88" s="12"/>
      <c r="Z88" s="12"/>
      <c r="AA88" s="11"/>
      <c r="AB88" s="11"/>
      <c r="AC88" s="11"/>
      <c r="AD88" s="11"/>
      <c r="AE88" s="11"/>
      <c r="AF88" s="11"/>
    </row>
    <row r="89" spans="1:208" ht="20.25" hidden="1" customHeight="1" x14ac:dyDescent="0.3">
      <c r="B89" s="54"/>
      <c r="C89" s="53"/>
      <c r="D89" s="53"/>
      <c r="E89" s="53"/>
      <c r="F89" s="53"/>
      <c r="G89" s="53"/>
      <c r="H89" s="53"/>
      <c r="I89" s="49"/>
      <c r="J89" s="49"/>
      <c r="K89" s="49"/>
      <c r="L89" s="49"/>
      <c r="M89" s="49"/>
      <c r="N89" s="49"/>
      <c r="O89" s="49"/>
      <c r="P89" s="49"/>
      <c r="Q89" s="52"/>
      <c r="R89" s="52"/>
      <c r="S89" s="49"/>
      <c r="T89" s="52"/>
      <c r="U89" s="51"/>
      <c r="V89" s="51"/>
      <c r="W89" s="50"/>
      <c r="X89" s="49"/>
      <c r="Y89" s="49"/>
      <c r="Z89" s="49"/>
      <c r="AA89" s="38"/>
      <c r="AB89" s="38"/>
      <c r="AC89" s="38"/>
      <c r="AD89" s="38"/>
      <c r="AE89" s="38"/>
      <c r="AF89" s="38"/>
    </row>
    <row r="90" spans="1:208" s="41" customFormat="1" ht="20.25" hidden="1" x14ac:dyDescent="0.3">
      <c r="A90" s="48"/>
      <c r="B90" s="47"/>
      <c r="C90" s="46"/>
      <c r="D90" s="46"/>
      <c r="E90" s="46"/>
      <c r="F90" s="46"/>
      <c r="G90" s="46"/>
      <c r="H90" s="46"/>
      <c r="I90" s="40"/>
      <c r="J90" s="40"/>
      <c r="K90" s="40"/>
      <c r="L90" s="40"/>
      <c r="M90" s="40"/>
      <c r="N90" s="40"/>
      <c r="O90" s="40"/>
      <c r="P90" s="40"/>
      <c r="Q90" s="45"/>
      <c r="R90" s="45"/>
      <c r="S90" s="40"/>
      <c r="T90" s="45"/>
      <c r="U90" s="44"/>
      <c r="V90" s="44"/>
      <c r="W90" s="43"/>
      <c r="X90" s="40"/>
      <c r="Y90" s="40"/>
      <c r="Z90" s="40"/>
      <c r="AA90" s="28"/>
      <c r="AB90" s="28"/>
      <c r="AC90" s="28"/>
      <c r="AD90" s="28"/>
      <c r="AE90" s="28"/>
      <c r="AF90" s="28"/>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c r="BM90" s="42"/>
      <c r="BN90" s="42"/>
      <c r="BO90" s="42"/>
      <c r="BP90" s="42"/>
      <c r="BQ90" s="42"/>
      <c r="BR90" s="42"/>
      <c r="BS90" s="42"/>
      <c r="BT90" s="42"/>
      <c r="BU90" s="42"/>
      <c r="BV90" s="42"/>
      <c r="BW90" s="42"/>
      <c r="BX90" s="42"/>
      <c r="BY90" s="42"/>
      <c r="BZ90" s="42"/>
      <c r="CA90" s="42"/>
      <c r="CB90" s="42"/>
      <c r="CC90" s="42"/>
      <c r="CD90" s="42"/>
      <c r="CE90" s="42"/>
      <c r="CF90" s="42"/>
      <c r="CG90" s="42"/>
      <c r="CH90" s="42"/>
      <c r="CI90" s="42"/>
      <c r="CJ90" s="42"/>
      <c r="CK90" s="42"/>
      <c r="CL90" s="42"/>
      <c r="CM90" s="42"/>
      <c r="CN90" s="42"/>
      <c r="CO90" s="42"/>
      <c r="CP90" s="42"/>
      <c r="CQ90" s="42"/>
      <c r="CR90" s="42"/>
      <c r="CS90" s="42"/>
      <c r="CT90" s="42"/>
      <c r="CU90" s="42"/>
      <c r="CV90" s="42"/>
      <c r="CW90" s="42"/>
      <c r="CX90" s="42"/>
      <c r="CY90" s="42"/>
      <c r="CZ90" s="42"/>
      <c r="DA90" s="42"/>
      <c r="DB90" s="42"/>
      <c r="DC90" s="42"/>
      <c r="DD90" s="42"/>
      <c r="DE90" s="42"/>
      <c r="DF90" s="42"/>
      <c r="DG90" s="42"/>
      <c r="DH90" s="42"/>
      <c r="DI90" s="42"/>
      <c r="DJ90" s="42"/>
      <c r="DK90" s="42"/>
      <c r="DL90" s="42"/>
      <c r="DM90" s="42"/>
      <c r="DN90" s="42"/>
      <c r="DO90" s="42"/>
      <c r="DP90" s="42"/>
      <c r="DQ90" s="42"/>
      <c r="DR90" s="42"/>
      <c r="DS90" s="42"/>
      <c r="DT90" s="42"/>
      <c r="DU90" s="42"/>
      <c r="DV90" s="42"/>
      <c r="DW90" s="42"/>
      <c r="DX90" s="42"/>
      <c r="DY90" s="42"/>
      <c r="DZ90" s="42"/>
      <c r="EA90" s="42"/>
      <c r="EB90" s="42"/>
      <c r="EC90" s="42"/>
      <c r="ED90" s="42"/>
      <c r="EE90" s="42"/>
      <c r="EF90" s="42"/>
      <c r="EG90" s="42"/>
      <c r="EH90" s="42"/>
      <c r="EI90" s="42"/>
      <c r="EJ90" s="42"/>
      <c r="EK90" s="42"/>
      <c r="EL90" s="42"/>
      <c r="EM90" s="42"/>
      <c r="EN90" s="42"/>
      <c r="EO90" s="42"/>
      <c r="EP90" s="42"/>
      <c r="EQ90" s="42"/>
      <c r="ER90" s="42"/>
      <c r="ES90" s="42"/>
      <c r="ET90" s="42"/>
      <c r="EU90" s="42"/>
      <c r="EV90" s="42"/>
      <c r="EW90" s="42"/>
      <c r="EX90" s="42"/>
      <c r="EY90" s="42"/>
      <c r="EZ90" s="42"/>
      <c r="FA90" s="42"/>
      <c r="FB90" s="42"/>
      <c r="FC90" s="42"/>
      <c r="FD90" s="42"/>
      <c r="FE90" s="42"/>
      <c r="FF90" s="42"/>
      <c r="FG90" s="42"/>
      <c r="FH90" s="42"/>
      <c r="FI90" s="42"/>
      <c r="FJ90" s="42"/>
      <c r="FK90" s="42"/>
      <c r="FL90" s="42"/>
      <c r="FM90" s="42"/>
      <c r="FN90" s="42"/>
      <c r="FO90" s="42"/>
      <c r="FP90" s="42"/>
      <c r="FQ90" s="42"/>
      <c r="FR90" s="42"/>
      <c r="FS90" s="42"/>
      <c r="FT90" s="42"/>
      <c r="FU90" s="42"/>
      <c r="FV90" s="42"/>
      <c r="FW90" s="42"/>
      <c r="FX90" s="42"/>
      <c r="FY90" s="42"/>
      <c r="FZ90" s="42"/>
      <c r="GA90" s="42"/>
      <c r="GB90" s="42"/>
      <c r="GC90" s="42"/>
      <c r="GD90" s="42"/>
      <c r="GE90" s="42"/>
      <c r="GF90" s="42"/>
      <c r="GG90" s="42"/>
      <c r="GH90" s="42"/>
      <c r="GI90" s="42"/>
      <c r="GJ90" s="42"/>
      <c r="GK90" s="42"/>
      <c r="GL90" s="42"/>
      <c r="GM90" s="42"/>
      <c r="GN90" s="42"/>
      <c r="GO90" s="42"/>
      <c r="GP90" s="42"/>
      <c r="GQ90" s="42"/>
      <c r="GR90" s="42"/>
      <c r="GS90" s="42"/>
      <c r="GT90" s="42"/>
      <c r="GU90" s="42"/>
      <c r="GV90" s="42"/>
      <c r="GW90" s="42"/>
      <c r="GX90" s="42"/>
      <c r="GY90" s="42"/>
      <c r="GZ90" s="42"/>
    </row>
    <row r="91" spans="1:208" s="10" customFormat="1" ht="20.25" hidden="1" x14ac:dyDescent="0.3">
      <c r="A91" s="26"/>
      <c r="B91" s="17"/>
      <c r="C91" s="16"/>
      <c r="D91" s="16"/>
      <c r="E91" s="16"/>
      <c r="F91" s="16"/>
      <c r="G91" s="16"/>
      <c r="H91" s="16"/>
      <c r="I91" s="12"/>
      <c r="J91" s="12"/>
      <c r="K91" s="12"/>
      <c r="L91" s="12"/>
      <c r="M91" s="12"/>
      <c r="N91" s="12"/>
      <c r="O91" s="12"/>
      <c r="P91" s="12"/>
      <c r="Q91" s="15"/>
      <c r="R91" s="15"/>
      <c r="S91" s="12"/>
      <c r="T91" s="15"/>
      <c r="U91" s="22"/>
      <c r="V91" s="22"/>
      <c r="W91" s="21"/>
      <c r="X91" s="12"/>
      <c r="Y91" s="12"/>
      <c r="Z91" s="12"/>
      <c r="AA91" s="11"/>
      <c r="AB91" s="11"/>
      <c r="AC91" s="11"/>
      <c r="AD91" s="11"/>
      <c r="AE91" s="11"/>
      <c r="AF91" s="11"/>
    </row>
    <row r="92" spans="1:208" s="10" customFormat="1" ht="20.25" hidden="1" x14ac:dyDescent="0.3">
      <c r="A92" s="26"/>
      <c r="B92" s="17"/>
      <c r="C92" s="16"/>
      <c r="D92" s="16"/>
      <c r="E92" s="16"/>
      <c r="F92" s="16"/>
      <c r="G92" s="16"/>
      <c r="H92" s="16"/>
      <c r="I92" s="12"/>
      <c r="J92" s="12"/>
      <c r="K92" s="12"/>
      <c r="L92" s="12"/>
      <c r="M92" s="12"/>
      <c r="N92" s="12"/>
      <c r="O92" s="12"/>
      <c r="P92" s="12"/>
      <c r="Q92" s="15"/>
      <c r="R92" s="15"/>
      <c r="S92" s="12"/>
      <c r="T92" s="15"/>
      <c r="U92" s="22"/>
      <c r="V92" s="22"/>
      <c r="W92" s="21"/>
      <c r="X92" s="12"/>
      <c r="Y92" s="12"/>
      <c r="Z92" s="12"/>
      <c r="AA92" s="11"/>
      <c r="AB92" s="11"/>
      <c r="AC92" s="11"/>
      <c r="AD92" s="11"/>
      <c r="AE92" s="11"/>
      <c r="AF92" s="11"/>
    </row>
    <row r="93" spans="1:208" s="27" customFormat="1" ht="56.25" hidden="1" customHeight="1" x14ac:dyDescent="0.3">
      <c r="A93" s="36"/>
      <c r="B93" s="35"/>
      <c r="C93" s="34"/>
      <c r="D93" s="34"/>
      <c r="E93" s="34"/>
      <c r="F93" s="34"/>
      <c r="G93" s="34"/>
      <c r="H93" s="34"/>
      <c r="I93" s="29"/>
      <c r="J93" s="30"/>
      <c r="K93" s="30"/>
      <c r="L93" s="30"/>
      <c r="M93" s="30"/>
      <c r="N93" s="30"/>
      <c r="O93" s="40"/>
      <c r="P93" s="30"/>
      <c r="Q93" s="33"/>
      <c r="R93" s="33"/>
      <c r="S93" s="29"/>
      <c r="T93" s="33"/>
      <c r="U93" s="32"/>
      <c r="V93" s="32"/>
      <c r="W93" s="31"/>
      <c r="X93" s="30"/>
      <c r="Y93" s="30"/>
      <c r="Z93" s="30"/>
      <c r="AA93" s="39"/>
      <c r="AB93" s="39"/>
      <c r="AC93" s="39"/>
      <c r="AD93" s="39"/>
      <c r="AE93" s="39"/>
      <c r="AF93" s="39"/>
      <c r="AG93" s="4"/>
      <c r="AH93" s="4"/>
      <c r="AI93" s="4"/>
      <c r="AJ93" s="4"/>
      <c r="AK93" s="4"/>
      <c r="AL93" s="4"/>
      <c r="AM93" s="4"/>
      <c r="AN93" s="4"/>
      <c r="AO93" s="4"/>
      <c r="AP93" s="4"/>
      <c r="AQ93" s="4"/>
      <c r="AR93" s="4"/>
      <c r="AS93" s="4"/>
      <c r="AT93" s="4"/>
      <c r="AU93" s="4"/>
      <c r="AV93" s="4"/>
      <c r="AW93" s="4"/>
      <c r="AX93" s="4"/>
      <c r="AY93" s="4"/>
      <c r="AZ93" s="4"/>
      <c r="BA93" s="4"/>
      <c r="BB93" s="4"/>
      <c r="BC93" s="4"/>
      <c r="BD93" s="4"/>
      <c r="BE93" s="4"/>
      <c r="BF93" s="4"/>
      <c r="BG93" s="4"/>
      <c r="BH93" s="4"/>
      <c r="BI93" s="4"/>
      <c r="BJ93" s="4"/>
      <c r="BK93" s="4"/>
      <c r="BL93" s="4"/>
      <c r="BM93" s="4"/>
      <c r="BN93" s="4"/>
      <c r="BO93" s="4"/>
      <c r="BP93" s="4"/>
      <c r="BQ93" s="4"/>
      <c r="BR93" s="4"/>
      <c r="BS93" s="4"/>
      <c r="BT93" s="4"/>
      <c r="BU93" s="4"/>
      <c r="BV93" s="4"/>
      <c r="BW93" s="4"/>
      <c r="BX93" s="4"/>
      <c r="BY93" s="4"/>
      <c r="BZ93" s="4"/>
      <c r="CA93" s="4"/>
      <c r="CB93" s="4"/>
      <c r="CC93" s="4"/>
      <c r="CD93" s="4"/>
      <c r="CE93" s="4"/>
      <c r="CF93" s="4"/>
      <c r="CG93" s="4"/>
      <c r="CH93" s="4"/>
      <c r="CI93" s="4"/>
      <c r="CJ93" s="4"/>
      <c r="CK93" s="4"/>
      <c r="CL93" s="4"/>
      <c r="CM93" s="4"/>
      <c r="CN93" s="4"/>
      <c r="CO93" s="4"/>
      <c r="CP93" s="4"/>
      <c r="CQ93" s="4"/>
      <c r="CR93" s="4"/>
      <c r="CS93" s="4"/>
      <c r="CT93" s="4"/>
      <c r="CU93" s="4"/>
      <c r="CV93" s="4"/>
      <c r="CW93" s="4"/>
      <c r="CX93" s="4"/>
      <c r="CY93" s="4"/>
      <c r="CZ93" s="4"/>
      <c r="DA93" s="4"/>
      <c r="DB93" s="4"/>
      <c r="DC93" s="4"/>
      <c r="DD93" s="4"/>
      <c r="DE93" s="4"/>
      <c r="DF93" s="4"/>
      <c r="DG93" s="4"/>
      <c r="DH93" s="4"/>
      <c r="DI93" s="4"/>
      <c r="DJ93" s="4"/>
      <c r="DK93" s="4"/>
      <c r="DL93" s="4"/>
      <c r="DM93" s="4"/>
      <c r="DN93" s="4"/>
      <c r="DO93" s="4"/>
      <c r="DP93" s="4"/>
      <c r="DQ93" s="4"/>
      <c r="DR93" s="4"/>
      <c r="DS93" s="4"/>
      <c r="DT93" s="4"/>
      <c r="DU93" s="4"/>
      <c r="DV93" s="4"/>
      <c r="DW93" s="4"/>
      <c r="DX93" s="4"/>
      <c r="DY93" s="4"/>
      <c r="DZ93" s="4"/>
      <c r="EA93" s="4"/>
      <c r="EB93" s="4"/>
      <c r="EC93" s="4"/>
      <c r="ED93" s="4"/>
      <c r="EE93" s="4"/>
      <c r="EF93" s="4"/>
      <c r="EG93" s="4"/>
      <c r="EH93" s="4"/>
      <c r="EI93" s="4"/>
      <c r="EJ93" s="4"/>
      <c r="EK93" s="4"/>
      <c r="EL93" s="4"/>
      <c r="EM93" s="4"/>
      <c r="EN93" s="4"/>
      <c r="EO93" s="4"/>
      <c r="EP93" s="4"/>
      <c r="EQ93" s="4"/>
      <c r="ER93" s="4"/>
      <c r="ES93" s="4"/>
      <c r="ET93" s="4"/>
      <c r="EU93" s="4"/>
      <c r="EV93" s="4"/>
      <c r="EW93" s="4"/>
      <c r="EX93" s="4"/>
      <c r="EY93" s="4"/>
      <c r="EZ93" s="4"/>
      <c r="FA93" s="4"/>
      <c r="FB93" s="4"/>
      <c r="FC93" s="4"/>
      <c r="FD93" s="4"/>
      <c r="FE93" s="4"/>
      <c r="FF93" s="4"/>
      <c r="FG93" s="4"/>
      <c r="FH93" s="4"/>
      <c r="FI93" s="4"/>
      <c r="FJ93" s="4"/>
      <c r="FK93" s="4"/>
      <c r="FL93" s="4"/>
      <c r="FM93" s="4"/>
      <c r="FN93" s="4"/>
      <c r="FO93" s="4"/>
      <c r="FP93" s="4"/>
      <c r="FQ93" s="4"/>
      <c r="FR93" s="4"/>
      <c r="FS93" s="4"/>
      <c r="FT93" s="4"/>
      <c r="FU93" s="4"/>
      <c r="FV93" s="4"/>
      <c r="FW93" s="4"/>
      <c r="FX93" s="4"/>
      <c r="FY93" s="4"/>
      <c r="FZ93" s="4"/>
      <c r="GA93" s="4"/>
      <c r="GB93" s="4"/>
      <c r="GC93" s="4"/>
      <c r="GD93" s="4"/>
      <c r="GE93" s="4"/>
      <c r="GF93" s="4"/>
      <c r="GG93" s="4"/>
      <c r="GH93" s="4"/>
      <c r="GI93" s="4"/>
      <c r="GJ93" s="4"/>
      <c r="GK93" s="4"/>
      <c r="GL93" s="4"/>
      <c r="GM93" s="4"/>
      <c r="GN93" s="4"/>
      <c r="GO93" s="4"/>
      <c r="GP93" s="4"/>
      <c r="GQ93" s="4"/>
      <c r="GR93" s="4"/>
      <c r="GS93" s="4"/>
      <c r="GT93" s="4"/>
      <c r="GU93" s="4"/>
      <c r="GV93" s="4"/>
      <c r="GW93" s="4"/>
      <c r="GX93" s="4"/>
      <c r="GY93" s="4"/>
      <c r="GZ93" s="4"/>
    </row>
    <row r="94" spans="1:208" s="37" customFormat="1" ht="20.25" hidden="1" x14ac:dyDescent="0.3">
      <c r="A94" s="26"/>
      <c r="B94" s="17"/>
      <c r="C94" s="16"/>
      <c r="D94" s="16"/>
      <c r="E94" s="16"/>
      <c r="F94" s="16"/>
      <c r="G94" s="16"/>
      <c r="H94" s="16"/>
      <c r="I94" s="12"/>
      <c r="J94" s="12"/>
      <c r="K94" s="12"/>
      <c r="L94" s="12"/>
      <c r="M94" s="12"/>
      <c r="N94" s="12"/>
      <c r="O94" s="12"/>
      <c r="P94" s="12"/>
      <c r="Q94" s="15"/>
      <c r="R94" s="15"/>
      <c r="S94" s="12"/>
      <c r="T94" s="15"/>
      <c r="U94" s="22"/>
      <c r="V94" s="22"/>
      <c r="W94" s="21"/>
      <c r="X94" s="12"/>
      <c r="Y94" s="12"/>
      <c r="Z94" s="12"/>
      <c r="AA94" s="11"/>
      <c r="AB94" s="11"/>
      <c r="AC94" s="11"/>
      <c r="AD94" s="11"/>
      <c r="AE94" s="11"/>
      <c r="AF94" s="11"/>
      <c r="AG94" s="10"/>
      <c r="AH94" s="10"/>
      <c r="AI94" s="10"/>
      <c r="AJ94" s="10"/>
      <c r="AK94" s="10"/>
      <c r="AL94" s="10"/>
      <c r="AM94" s="10"/>
      <c r="AN94" s="10"/>
      <c r="AO94" s="10"/>
      <c r="AP94" s="10"/>
      <c r="AQ94" s="10"/>
      <c r="AR94" s="10"/>
      <c r="AS94" s="10"/>
      <c r="AT94" s="10"/>
      <c r="AU94" s="10"/>
      <c r="AV94" s="10"/>
      <c r="AW94" s="10"/>
      <c r="AX94" s="10"/>
      <c r="AY94" s="10"/>
      <c r="AZ94" s="10"/>
      <c r="BA94" s="10"/>
      <c r="BB94" s="10"/>
      <c r="BC94" s="10"/>
      <c r="BD94" s="10"/>
      <c r="BE94" s="10"/>
      <c r="BF94" s="10"/>
      <c r="BG94" s="10"/>
      <c r="BH94" s="10"/>
      <c r="BI94" s="10"/>
      <c r="BJ94" s="10"/>
      <c r="BK94" s="10"/>
      <c r="BL94" s="10"/>
      <c r="BM94" s="10"/>
      <c r="BN94" s="10"/>
      <c r="BO94" s="10"/>
      <c r="BP94" s="10"/>
      <c r="BQ94" s="10"/>
      <c r="BR94" s="10"/>
      <c r="BS94" s="10"/>
      <c r="BT94" s="10"/>
      <c r="BU94" s="10"/>
      <c r="BV94" s="10"/>
      <c r="BW94" s="10"/>
      <c r="BX94" s="10"/>
      <c r="BY94" s="10"/>
      <c r="BZ94" s="10"/>
      <c r="CA94" s="10"/>
      <c r="CB94" s="10"/>
      <c r="CC94" s="10"/>
      <c r="CD94" s="10"/>
      <c r="CE94" s="10"/>
      <c r="CF94" s="10"/>
      <c r="CG94" s="10"/>
      <c r="CH94" s="10"/>
      <c r="CI94" s="10"/>
      <c r="CJ94" s="10"/>
      <c r="CK94" s="10"/>
      <c r="CL94" s="10"/>
      <c r="CM94" s="10"/>
      <c r="CN94" s="10"/>
      <c r="CO94" s="10"/>
      <c r="CP94" s="10"/>
      <c r="CQ94" s="10"/>
      <c r="CR94" s="10"/>
      <c r="CS94" s="10"/>
      <c r="CT94" s="10"/>
      <c r="CU94" s="10"/>
      <c r="CV94" s="10"/>
      <c r="CW94" s="10"/>
      <c r="CX94" s="10"/>
      <c r="CY94" s="10"/>
      <c r="CZ94" s="10"/>
      <c r="DA94" s="10"/>
      <c r="DB94" s="10"/>
      <c r="DC94" s="10"/>
      <c r="DD94" s="10"/>
      <c r="DE94" s="10"/>
      <c r="DF94" s="10"/>
      <c r="DG94" s="10"/>
      <c r="DH94" s="10"/>
      <c r="DI94" s="10"/>
      <c r="DJ94" s="10"/>
      <c r="DK94" s="10"/>
      <c r="DL94" s="10"/>
      <c r="DM94" s="10"/>
      <c r="DN94" s="10"/>
      <c r="DO94" s="10"/>
      <c r="DP94" s="10"/>
      <c r="DQ94" s="10"/>
      <c r="DR94" s="10"/>
      <c r="DS94" s="10"/>
      <c r="DT94" s="10"/>
      <c r="DU94" s="10"/>
      <c r="DV94" s="10"/>
      <c r="DW94" s="10"/>
      <c r="DX94" s="10"/>
      <c r="DY94" s="10"/>
      <c r="DZ94" s="10"/>
      <c r="EA94" s="10"/>
      <c r="EB94" s="10"/>
      <c r="EC94" s="10"/>
      <c r="ED94" s="10"/>
      <c r="EE94" s="10"/>
      <c r="EF94" s="10"/>
      <c r="EG94" s="10"/>
      <c r="EH94" s="10"/>
      <c r="EI94" s="10"/>
      <c r="EJ94" s="10"/>
      <c r="EK94" s="10"/>
      <c r="EL94" s="10"/>
      <c r="EM94" s="10"/>
      <c r="EN94" s="10"/>
      <c r="EO94" s="10"/>
      <c r="EP94" s="10"/>
      <c r="EQ94" s="10"/>
      <c r="ER94" s="10"/>
      <c r="ES94" s="10"/>
      <c r="ET94" s="10"/>
      <c r="EU94" s="10"/>
      <c r="EV94" s="10"/>
      <c r="EW94" s="10"/>
      <c r="EX94" s="10"/>
      <c r="EY94" s="10"/>
      <c r="EZ94" s="10"/>
      <c r="FA94" s="10"/>
      <c r="FB94" s="10"/>
      <c r="FC94" s="10"/>
      <c r="FD94" s="10"/>
      <c r="FE94" s="10"/>
      <c r="FF94" s="10"/>
      <c r="FG94" s="10"/>
      <c r="FH94" s="10"/>
      <c r="FI94" s="10"/>
      <c r="FJ94" s="10"/>
      <c r="FK94" s="10"/>
      <c r="FL94" s="10"/>
      <c r="FM94" s="10"/>
      <c r="FN94" s="10"/>
      <c r="FO94" s="10"/>
      <c r="FP94" s="10"/>
      <c r="FQ94" s="10"/>
      <c r="FR94" s="10"/>
      <c r="FS94" s="10"/>
      <c r="FT94" s="10"/>
      <c r="FU94" s="10"/>
      <c r="FV94" s="10"/>
      <c r="FW94" s="10"/>
      <c r="FX94" s="10"/>
      <c r="FY94" s="10"/>
      <c r="FZ94" s="10"/>
      <c r="GA94" s="10"/>
      <c r="GB94" s="10"/>
      <c r="GC94" s="10"/>
      <c r="GD94" s="10"/>
      <c r="GE94" s="10"/>
      <c r="GF94" s="10"/>
      <c r="GG94" s="10"/>
      <c r="GH94" s="10"/>
      <c r="GI94" s="10"/>
      <c r="GJ94" s="10"/>
      <c r="GK94" s="10"/>
      <c r="GL94" s="10"/>
      <c r="GM94" s="10"/>
      <c r="GN94" s="10"/>
      <c r="GO94" s="10"/>
      <c r="GP94" s="10"/>
      <c r="GQ94" s="10"/>
      <c r="GR94" s="10"/>
      <c r="GS94" s="10"/>
      <c r="GT94" s="10"/>
      <c r="GU94" s="10"/>
      <c r="GV94" s="10"/>
      <c r="GW94" s="10"/>
      <c r="GX94" s="10"/>
      <c r="GY94" s="10"/>
      <c r="GZ94" s="10"/>
    </row>
    <row r="95" spans="1:208" s="37" customFormat="1" ht="138" hidden="1" customHeight="1" x14ac:dyDescent="0.3">
      <c r="A95" s="26"/>
      <c r="B95" s="17"/>
      <c r="C95" s="16"/>
      <c r="D95" s="16"/>
      <c r="E95" s="16"/>
      <c r="F95" s="16"/>
      <c r="G95" s="16"/>
      <c r="H95" s="16"/>
      <c r="I95" s="12"/>
      <c r="J95" s="12"/>
      <c r="K95" s="12"/>
      <c r="L95" s="12"/>
      <c r="M95" s="12"/>
      <c r="N95" s="12"/>
      <c r="O95" s="12"/>
      <c r="P95" s="12"/>
      <c r="Q95" s="15"/>
      <c r="R95" s="15"/>
      <c r="S95" s="12"/>
      <c r="T95" s="15"/>
      <c r="U95" s="22"/>
      <c r="V95" s="22"/>
      <c r="W95" s="21"/>
      <c r="X95" s="12"/>
      <c r="Y95" s="12"/>
      <c r="Z95" s="12"/>
      <c r="AA95" s="38"/>
      <c r="AB95" s="38"/>
      <c r="AC95" s="38"/>
      <c r="AD95" s="38"/>
      <c r="AE95" s="38"/>
      <c r="AF95" s="38"/>
      <c r="AG95" s="10"/>
      <c r="AH95" s="10"/>
      <c r="AI95" s="10"/>
      <c r="AJ95" s="10"/>
      <c r="AK95" s="10"/>
      <c r="AL95" s="10"/>
      <c r="AM95" s="10"/>
      <c r="AN95" s="10"/>
      <c r="AO95" s="10"/>
      <c r="AP95" s="10"/>
      <c r="AQ95" s="10"/>
      <c r="AR95" s="10"/>
      <c r="AS95" s="10"/>
      <c r="AT95" s="10"/>
      <c r="AU95" s="10"/>
      <c r="AV95" s="10"/>
      <c r="AW95" s="10"/>
      <c r="AX95" s="10"/>
      <c r="AY95" s="10"/>
      <c r="AZ95" s="10"/>
      <c r="BA95" s="10"/>
      <c r="BB95" s="10"/>
      <c r="BC95" s="10"/>
      <c r="BD95" s="10"/>
      <c r="BE95" s="10"/>
      <c r="BF95" s="10"/>
      <c r="BG95" s="10"/>
      <c r="BH95" s="10"/>
      <c r="BI95" s="10"/>
      <c r="BJ95" s="10"/>
      <c r="BK95" s="10"/>
      <c r="BL95" s="10"/>
      <c r="BM95" s="10"/>
      <c r="BN95" s="10"/>
      <c r="BO95" s="10"/>
      <c r="BP95" s="10"/>
      <c r="BQ95" s="10"/>
      <c r="BR95" s="10"/>
      <c r="BS95" s="10"/>
      <c r="BT95" s="10"/>
      <c r="BU95" s="10"/>
      <c r="BV95" s="10"/>
      <c r="BW95" s="10"/>
      <c r="BX95" s="10"/>
      <c r="BY95" s="10"/>
      <c r="BZ95" s="10"/>
      <c r="CA95" s="10"/>
      <c r="CB95" s="10"/>
      <c r="CC95" s="10"/>
      <c r="CD95" s="10"/>
      <c r="CE95" s="10"/>
      <c r="CF95" s="10"/>
      <c r="CG95" s="10"/>
      <c r="CH95" s="10"/>
      <c r="CI95" s="10"/>
      <c r="CJ95" s="10"/>
      <c r="CK95" s="10"/>
      <c r="CL95" s="10"/>
      <c r="CM95" s="10"/>
      <c r="CN95" s="10"/>
      <c r="CO95" s="10"/>
      <c r="CP95" s="10"/>
      <c r="CQ95" s="10"/>
      <c r="CR95" s="10"/>
      <c r="CS95" s="10"/>
      <c r="CT95" s="10"/>
      <c r="CU95" s="10"/>
      <c r="CV95" s="10"/>
      <c r="CW95" s="10"/>
      <c r="CX95" s="10"/>
      <c r="CY95" s="10"/>
      <c r="CZ95" s="10"/>
      <c r="DA95" s="10"/>
      <c r="DB95" s="10"/>
      <c r="DC95" s="10"/>
      <c r="DD95" s="10"/>
      <c r="DE95" s="10"/>
      <c r="DF95" s="10"/>
      <c r="DG95" s="10"/>
      <c r="DH95" s="10"/>
      <c r="DI95" s="10"/>
      <c r="DJ95" s="10"/>
      <c r="DK95" s="10"/>
      <c r="DL95" s="10"/>
      <c r="DM95" s="10"/>
      <c r="DN95" s="10"/>
      <c r="DO95" s="10"/>
      <c r="DP95" s="10"/>
      <c r="DQ95" s="10"/>
      <c r="DR95" s="10"/>
      <c r="DS95" s="10"/>
      <c r="DT95" s="10"/>
      <c r="DU95" s="10"/>
      <c r="DV95" s="10"/>
      <c r="DW95" s="10"/>
      <c r="DX95" s="10"/>
      <c r="DY95" s="10"/>
      <c r="DZ95" s="10"/>
      <c r="EA95" s="10"/>
      <c r="EB95" s="10"/>
      <c r="EC95" s="10"/>
      <c r="ED95" s="10"/>
      <c r="EE95" s="10"/>
      <c r="EF95" s="10"/>
      <c r="EG95" s="10"/>
      <c r="EH95" s="10"/>
      <c r="EI95" s="10"/>
      <c r="EJ95" s="10"/>
      <c r="EK95" s="10"/>
      <c r="EL95" s="10"/>
      <c r="EM95" s="10"/>
      <c r="EN95" s="10"/>
      <c r="EO95" s="10"/>
      <c r="EP95" s="10"/>
      <c r="EQ95" s="10"/>
      <c r="ER95" s="10"/>
      <c r="ES95" s="10"/>
      <c r="ET95" s="10"/>
      <c r="EU95" s="10"/>
      <c r="EV95" s="10"/>
      <c r="EW95" s="10"/>
      <c r="EX95" s="10"/>
      <c r="EY95" s="10"/>
      <c r="EZ95" s="10"/>
      <c r="FA95" s="10"/>
      <c r="FB95" s="10"/>
      <c r="FC95" s="10"/>
      <c r="FD95" s="10"/>
      <c r="FE95" s="10"/>
      <c r="FF95" s="10"/>
      <c r="FG95" s="10"/>
      <c r="FH95" s="10"/>
      <c r="FI95" s="10"/>
      <c r="FJ95" s="10"/>
      <c r="FK95" s="10"/>
      <c r="FL95" s="10"/>
      <c r="FM95" s="10"/>
      <c r="FN95" s="10"/>
      <c r="FO95" s="10"/>
      <c r="FP95" s="10"/>
      <c r="FQ95" s="10"/>
      <c r="FR95" s="10"/>
      <c r="FS95" s="10"/>
      <c r="FT95" s="10"/>
      <c r="FU95" s="10"/>
      <c r="FV95" s="10"/>
      <c r="FW95" s="10"/>
      <c r="FX95" s="10"/>
      <c r="FY95" s="10"/>
      <c r="FZ95" s="10"/>
      <c r="GA95" s="10"/>
      <c r="GB95" s="10"/>
      <c r="GC95" s="10"/>
      <c r="GD95" s="10"/>
      <c r="GE95" s="10"/>
      <c r="GF95" s="10"/>
      <c r="GG95" s="10"/>
      <c r="GH95" s="10"/>
      <c r="GI95" s="10"/>
      <c r="GJ95" s="10"/>
      <c r="GK95" s="10"/>
      <c r="GL95" s="10"/>
      <c r="GM95" s="10"/>
      <c r="GN95" s="10"/>
      <c r="GO95" s="10"/>
      <c r="GP95" s="10"/>
      <c r="GQ95" s="10"/>
      <c r="GR95" s="10"/>
      <c r="GS95" s="10"/>
      <c r="GT95" s="10"/>
      <c r="GU95" s="10"/>
      <c r="GV95" s="10"/>
      <c r="GW95" s="10"/>
      <c r="GX95" s="10"/>
      <c r="GY95" s="10"/>
      <c r="GZ95" s="10"/>
    </row>
    <row r="96" spans="1:208" s="37" customFormat="1" ht="150" hidden="1" customHeight="1" x14ac:dyDescent="0.3">
      <c r="A96" s="26"/>
      <c r="B96" s="17"/>
      <c r="C96" s="16"/>
      <c r="D96" s="16"/>
      <c r="E96" s="16"/>
      <c r="F96" s="16"/>
      <c r="G96" s="16"/>
      <c r="H96" s="16"/>
      <c r="I96" s="12"/>
      <c r="J96" s="12"/>
      <c r="K96" s="12"/>
      <c r="L96" s="12"/>
      <c r="M96" s="12"/>
      <c r="N96" s="12"/>
      <c r="O96" s="12"/>
      <c r="P96" s="12"/>
      <c r="Q96" s="15"/>
      <c r="R96" s="15"/>
      <c r="S96" s="12"/>
      <c r="T96" s="15"/>
      <c r="U96" s="22"/>
      <c r="V96" s="22"/>
      <c r="W96" s="21"/>
      <c r="X96" s="12"/>
      <c r="Y96" s="12"/>
      <c r="Z96" s="12"/>
      <c r="AA96" s="38"/>
      <c r="AB96" s="38"/>
      <c r="AC96" s="38"/>
      <c r="AD96" s="38"/>
      <c r="AE96" s="38"/>
      <c r="AF96" s="38"/>
      <c r="AG96" s="10"/>
      <c r="AH96" s="10"/>
      <c r="AI96" s="10"/>
      <c r="AJ96" s="10"/>
      <c r="AK96" s="10"/>
      <c r="AL96" s="10"/>
      <c r="AM96" s="10"/>
      <c r="AN96" s="10"/>
      <c r="AO96" s="10"/>
      <c r="AP96" s="10"/>
      <c r="AQ96" s="10"/>
      <c r="AR96" s="10"/>
      <c r="AS96" s="10"/>
      <c r="AT96" s="10"/>
      <c r="AU96" s="10"/>
      <c r="AV96" s="10"/>
      <c r="AW96" s="10"/>
      <c r="AX96" s="10"/>
      <c r="AY96" s="10"/>
      <c r="AZ96" s="10"/>
      <c r="BA96" s="10"/>
      <c r="BB96" s="10"/>
      <c r="BC96" s="10"/>
      <c r="BD96" s="10"/>
      <c r="BE96" s="10"/>
      <c r="BF96" s="10"/>
      <c r="BG96" s="10"/>
      <c r="BH96" s="10"/>
      <c r="BI96" s="10"/>
      <c r="BJ96" s="10"/>
      <c r="BK96" s="10"/>
      <c r="BL96" s="10"/>
      <c r="BM96" s="10"/>
      <c r="BN96" s="10"/>
      <c r="BO96" s="10"/>
      <c r="BP96" s="10"/>
      <c r="BQ96" s="10"/>
      <c r="BR96" s="10"/>
      <c r="BS96" s="10"/>
      <c r="BT96" s="10"/>
      <c r="BU96" s="10"/>
      <c r="BV96" s="10"/>
      <c r="BW96" s="10"/>
      <c r="BX96" s="10"/>
      <c r="BY96" s="10"/>
      <c r="BZ96" s="10"/>
      <c r="CA96" s="10"/>
      <c r="CB96" s="10"/>
      <c r="CC96" s="10"/>
      <c r="CD96" s="10"/>
      <c r="CE96" s="10"/>
      <c r="CF96" s="10"/>
      <c r="CG96" s="10"/>
      <c r="CH96" s="10"/>
      <c r="CI96" s="10"/>
      <c r="CJ96" s="10"/>
      <c r="CK96" s="10"/>
      <c r="CL96" s="10"/>
      <c r="CM96" s="10"/>
      <c r="CN96" s="10"/>
      <c r="CO96" s="10"/>
      <c r="CP96" s="10"/>
      <c r="CQ96" s="10"/>
      <c r="CR96" s="10"/>
      <c r="CS96" s="10"/>
      <c r="CT96" s="10"/>
      <c r="CU96" s="10"/>
      <c r="CV96" s="10"/>
      <c r="CW96" s="10"/>
      <c r="CX96" s="10"/>
      <c r="CY96" s="10"/>
      <c r="CZ96" s="10"/>
      <c r="DA96" s="10"/>
      <c r="DB96" s="10"/>
      <c r="DC96" s="10"/>
      <c r="DD96" s="10"/>
      <c r="DE96" s="10"/>
      <c r="DF96" s="10"/>
      <c r="DG96" s="10"/>
      <c r="DH96" s="10"/>
      <c r="DI96" s="10"/>
      <c r="DJ96" s="10"/>
      <c r="DK96" s="10"/>
      <c r="DL96" s="10"/>
      <c r="DM96" s="10"/>
      <c r="DN96" s="10"/>
      <c r="DO96" s="10"/>
      <c r="DP96" s="10"/>
      <c r="DQ96" s="10"/>
      <c r="DR96" s="10"/>
      <c r="DS96" s="10"/>
      <c r="DT96" s="10"/>
      <c r="DU96" s="10"/>
      <c r="DV96" s="10"/>
      <c r="DW96" s="10"/>
      <c r="DX96" s="10"/>
      <c r="DY96" s="10"/>
      <c r="DZ96" s="10"/>
      <c r="EA96" s="10"/>
      <c r="EB96" s="10"/>
      <c r="EC96" s="10"/>
      <c r="ED96" s="10"/>
      <c r="EE96" s="10"/>
      <c r="EF96" s="10"/>
      <c r="EG96" s="10"/>
      <c r="EH96" s="10"/>
      <c r="EI96" s="10"/>
      <c r="EJ96" s="10"/>
      <c r="EK96" s="10"/>
      <c r="EL96" s="10"/>
      <c r="EM96" s="10"/>
      <c r="EN96" s="10"/>
      <c r="EO96" s="10"/>
      <c r="EP96" s="10"/>
      <c r="EQ96" s="10"/>
      <c r="ER96" s="10"/>
      <c r="ES96" s="10"/>
      <c r="ET96" s="10"/>
      <c r="EU96" s="10"/>
      <c r="EV96" s="10"/>
      <c r="EW96" s="10"/>
      <c r="EX96" s="10"/>
      <c r="EY96" s="10"/>
      <c r="EZ96" s="10"/>
      <c r="FA96" s="10"/>
      <c r="FB96" s="10"/>
      <c r="FC96" s="10"/>
      <c r="FD96" s="10"/>
      <c r="FE96" s="10"/>
      <c r="FF96" s="10"/>
      <c r="FG96" s="10"/>
      <c r="FH96" s="10"/>
      <c r="FI96" s="10"/>
      <c r="FJ96" s="10"/>
      <c r="FK96" s="10"/>
      <c r="FL96" s="10"/>
      <c r="FM96" s="10"/>
      <c r="FN96" s="10"/>
      <c r="FO96" s="10"/>
      <c r="FP96" s="10"/>
      <c r="FQ96" s="10"/>
      <c r="FR96" s="10"/>
      <c r="FS96" s="10"/>
      <c r="FT96" s="10"/>
      <c r="FU96" s="10"/>
      <c r="FV96" s="10"/>
      <c r="FW96" s="10"/>
      <c r="FX96" s="10"/>
      <c r="FY96" s="10"/>
      <c r="FZ96" s="10"/>
      <c r="GA96" s="10"/>
      <c r="GB96" s="10"/>
      <c r="GC96" s="10"/>
      <c r="GD96" s="10"/>
      <c r="GE96" s="10"/>
      <c r="GF96" s="10"/>
      <c r="GG96" s="10"/>
      <c r="GH96" s="10"/>
      <c r="GI96" s="10"/>
      <c r="GJ96" s="10"/>
      <c r="GK96" s="10"/>
      <c r="GL96" s="10"/>
      <c r="GM96" s="10"/>
      <c r="GN96" s="10"/>
      <c r="GO96" s="10"/>
      <c r="GP96" s="10"/>
      <c r="GQ96" s="10"/>
      <c r="GR96" s="10"/>
      <c r="GS96" s="10"/>
      <c r="GT96" s="10"/>
      <c r="GU96" s="10"/>
      <c r="GV96" s="10"/>
      <c r="GW96" s="10"/>
      <c r="GX96" s="10"/>
      <c r="GY96" s="10"/>
      <c r="GZ96" s="10"/>
    </row>
    <row r="97" spans="1:208" s="27" customFormat="1" ht="20.25" hidden="1" x14ac:dyDescent="0.3">
      <c r="A97" s="36"/>
      <c r="B97" s="35"/>
      <c r="C97" s="34"/>
      <c r="D97" s="34"/>
      <c r="E97" s="34"/>
      <c r="F97" s="34"/>
      <c r="G97" s="34"/>
      <c r="H97" s="34"/>
      <c r="I97" s="29"/>
      <c r="J97" s="30"/>
      <c r="K97" s="30"/>
      <c r="L97" s="30"/>
      <c r="M97" s="30"/>
      <c r="N97" s="30"/>
      <c r="O97" s="29"/>
      <c r="P97" s="30"/>
      <c r="Q97" s="33"/>
      <c r="R97" s="33"/>
      <c r="S97" s="29"/>
      <c r="T97" s="33"/>
      <c r="U97" s="32"/>
      <c r="V97" s="32"/>
      <c r="W97" s="31"/>
      <c r="X97" s="30"/>
      <c r="Y97" s="30"/>
      <c r="Z97" s="29"/>
      <c r="AA97" s="28"/>
      <c r="AB97" s="28"/>
      <c r="AC97" s="28"/>
      <c r="AD97" s="28"/>
      <c r="AE97" s="28"/>
      <c r="AF97" s="28"/>
      <c r="AG97" s="4"/>
      <c r="AH97" s="4"/>
      <c r="AI97" s="4"/>
      <c r="AJ97" s="4"/>
      <c r="AK97" s="4"/>
      <c r="AL97" s="4"/>
      <c r="AM97" s="4"/>
      <c r="AN97" s="4"/>
      <c r="AO97" s="4"/>
      <c r="AP97" s="4"/>
      <c r="AQ97" s="4"/>
      <c r="AR97" s="4"/>
      <c r="AS97" s="4"/>
      <c r="AT97" s="4"/>
      <c r="AU97" s="4"/>
      <c r="AV97" s="4"/>
      <c r="AW97" s="4"/>
      <c r="AX97" s="4"/>
      <c r="AY97" s="4"/>
      <c r="AZ97" s="4"/>
      <c r="BA97" s="4"/>
      <c r="BB97" s="4"/>
      <c r="BC97" s="4"/>
      <c r="BD97" s="4"/>
      <c r="BE97" s="4"/>
      <c r="BF97" s="4"/>
      <c r="BG97" s="4"/>
      <c r="BH97" s="4"/>
      <c r="BI97" s="4"/>
      <c r="BJ97" s="4"/>
      <c r="BK97" s="4"/>
      <c r="BL97" s="4"/>
      <c r="BM97" s="4"/>
      <c r="BN97" s="4"/>
      <c r="BO97" s="4"/>
      <c r="BP97" s="4"/>
      <c r="BQ97" s="4"/>
      <c r="BR97" s="4"/>
      <c r="BS97" s="4"/>
      <c r="BT97" s="4"/>
      <c r="BU97" s="4"/>
      <c r="BV97" s="4"/>
      <c r="BW97" s="4"/>
      <c r="BX97" s="4"/>
      <c r="BY97" s="4"/>
      <c r="BZ97" s="4"/>
      <c r="CA97" s="4"/>
      <c r="CB97" s="4"/>
      <c r="CC97" s="4"/>
      <c r="CD97" s="4"/>
      <c r="CE97" s="4"/>
      <c r="CF97" s="4"/>
      <c r="CG97" s="4"/>
      <c r="CH97" s="4"/>
      <c r="CI97" s="4"/>
      <c r="CJ97" s="4"/>
      <c r="CK97" s="4"/>
      <c r="CL97" s="4"/>
      <c r="CM97" s="4"/>
      <c r="CN97" s="4"/>
      <c r="CO97" s="4"/>
      <c r="CP97" s="4"/>
      <c r="CQ97" s="4"/>
      <c r="CR97" s="4"/>
      <c r="CS97" s="4"/>
      <c r="CT97" s="4"/>
      <c r="CU97" s="4"/>
      <c r="CV97" s="4"/>
      <c r="CW97" s="4"/>
      <c r="CX97" s="4"/>
      <c r="CY97" s="4"/>
      <c r="CZ97" s="4"/>
      <c r="DA97" s="4"/>
      <c r="DB97" s="4"/>
      <c r="DC97" s="4"/>
      <c r="DD97" s="4"/>
      <c r="DE97" s="4"/>
      <c r="DF97" s="4"/>
      <c r="DG97" s="4"/>
      <c r="DH97" s="4"/>
      <c r="DI97" s="4"/>
      <c r="DJ97" s="4"/>
      <c r="DK97" s="4"/>
      <c r="DL97" s="4"/>
      <c r="DM97" s="4"/>
      <c r="DN97" s="4"/>
      <c r="DO97" s="4"/>
      <c r="DP97" s="4"/>
      <c r="DQ97" s="4"/>
      <c r="DR97" s="4"/>
      <c r="DS97" s="4"/>
      <c r="DT97" s="4"/>
      <c r="DU97" s="4"/>
      <c r="DV97" s="4"/>
      <c r="DW97" s="4"/>
      <c r="DX97" s="4"/>
      <c r="DY97" s="4"/>
      <c r="DZ97" s="4"/>
      <c r="EA97" s="4"/>
      <c r="EB97" s="4"/>
      <c r="EC97" s="4"/>
      <c r="ED97" s="4"/>
      <c r="EE97" s="4"/>
      <c r="EF97" s="4"/>
      <c r="EG97" s="4"/>
      <c r="EH97" s="4"/>
      <c r="EI97" s="4"/>
      <c r="EJ97" s="4"/>
      <c r="EK97" s="4"/>
      <c r="EL97" s="4"/>
      <c r="EM97" s="4"/>
      <c r="EN97" s="4"/>
      <c r="EO97" s="4"/>
      <c r="EP97" s="4"/>
      <c r="EQ97" s="4"/>
      <c r="ER97" s="4"/>
      <c r="ES97" s="4"/>
      <c r="ET97" s="4"/>
      <c r="EU97" s="4"/>
      <c r="EV97" s="4"/>
      <c r="EW97" s="4"/>
      <c r="EX97" s="4"/>
      <c r="EY97" s="4"/>
      <c r="EZ97" s="4"/>
      <c r="FA97" s="4"/>
      <c r="FB97" s="4"/>
      <c r="FC97" s="4"/>
      <c r="FD97" s="4"/>
      <c r="FE97" s="4"/>
      <c r="FF97" s="4"/>
      <c r="FG97" s="4"/>
      <c r="FH97" s="4"/>
      <c r="FI97" s="4"/>
      <c r="FJ97" s="4"/>
      <c r="FK97" s="4"/>
      <c r="FL97" s="4"/>
      <c r="FM97" s="4"/>
      <c r="FN97" s="4"/>
      <c r="FO97" s="4"/>
      <c r="FP97" s="4"/>
      <c r="FQ97" s="4"/>
      <c r="FR97" s="4"/>
      <c r="FS97" s="4"/>
      <c r="FT97" s="4"/>
      <c r="FU97" s="4"/>
      <c r="FV97" s="4"/>
      <c r="FW97" s="4"/>
      <c r="FX97" s="4"/>
      <c r="FY97" s="4"/>
      <c r="FZ97" s="4"/>
      <c r="GA97" s="4"/>
      <c r="GB97" s="4"/>
      <c r="GC97" s="4"/>
      <c r="GD97" s="4"/>
      <c r="GE97" s="4"/>
      <c r="GF97" s="4"/>
      <c r="GG97" s="4"/>
      <c r="GH97" s="4"/>
      <c r="GI97" s="4"/>
      <c r="GJ97" s="4"/>
      <c r="GK97" s="4"/>
      <c r="GL97" s="4"/>
      <c r="GM97" s="4"/>
      <c r="GN97" s="4"/>
      <c r="GO97" s="4"/>
      <c r="GP97" s="4"/>
      <c r="GQ97" s="4"/>
      <c r="GR97" s="4"/>
      <c r="GS97" s="4"/>
      <c r="GT97" s="4"/>
      <c r="GU97" s="4"/>
      <c r="GV97" s="4"/>
      <c r="GW97" s="4"/>
      <c r="GX97" s="4"/>
      <c r="GY97" s="4"/>
      <c r="GZ97" s="4"/>
    </row>
    <row r="98" spans="1:208" s="10" customFormat="1" ht="20.25" hidden="1" x14ac:dyDescent="0.3">
      <c r="A98" s="26"/>
      <c r="B98" s="25"/>
      <c r="C98" s="24"/>
      <c r="D98" s="24"/>
      <c r="E98" s="24"/>
      <c r="F98" s="24"/>
      <c r="G98" s="24"/>
      <c r="H98" s="24"/>
      <c r="I98" s="20"/>
      <c r="J98" s="20"/>
      <c r="K98" s="20"/>
      <c r="L98" s="20"/>
      <c r="M98" s="20"/>
      <c r="N98" s="20"/>
      <c r="O98" s="20"/>
      <c r="P98" s="20"/>
      <c r="Q98" s="23"/>
      <c r="R98" s="23"/>
      <c r="S98" s="20"/>
      <c r="T98" s="23"/>
      <c r="U98" s="22"/>
      <c r="V98" s="22"/>
      <c r="W98" s="21"/>
      <c r="X98" s="20"/>
      <c r="Y98" s="20"/>
      <c r="Z98" s="20"/>
      <c r="AA98" s="19"/>
      <c r="AB98" s="19"/>
      <c r="AC98" s="19"/>
      <c r="AD98" s="19"/>
      <c r="AE98" s="19"/>
      <c r="AF98" s="19"/>
    </row>
    <row r="99" spans="1:208" s="9" customFormat="1" ht="20.25" hidden="1" x14ac:dyDescent="0.3">
      <c r="A99" s="18"/>
      <c r="B99" s="17"/>
      <c r="C99" s="16"/>
      <c r="D99" s="16"/>
      <c r="E99" s="16"/>
      <c r="F99" s="16"/>
      <c r="G99" s="16"/>
      <c r="H99" s="16"/>
      <c r="I99" s="12"/>
      <c r="J99" s="12"/>
      <c r="K99" s="12"/>
      <c r="L99" s="12"/>
      <c r="M99" s="12"/>
      <c r="N99" s="12"/>
      <c r="O99" s="12"/>
      <c r="P99" s="12"/>
      <c r="Q99" s="15"/>
      <c r="R99" s="15"/>
      <c r="S99" s="12"/>
      <c r="T99" s="15"/>
      <c r="U99" s="14"/>
      <c r="V99" s="14"/>
      <c r="W99" s="13"/>
      <c r="X99" s="12"/>
      <c r="Y99" s="12"/>
      <c r="Z99" s="12"/>
      <c r="AA99" s="11"/>
      <c r="AB99" s="11"/>
      <c r="AC99" s="11"/>
      <c r="AD99" s="11"/>
      <c r="AE99" s="11"/>
      <c r="AF99" s="11"/>
      <c r="AG99" s="10"/>
      <c r="AH99" s="10"/>
      <c r="AI99" s="10"/>
      <c r="AJ99" s="10"/>
      <c r="AK99" s="10"/>
      <c r="AL99" s="10"/>
      <c r="AM99" s="10"/>
      <c r="AN99" s="10"/>
      <c r="AO99" s="10"/>
      <c r="AP99" s="10"/>
      <c r="AQ99" s="10"/>
      <c r="AR99" s="10"/>
      <c r="AS99" s="10"/>
      <c r="AT99" s="10"/>
      <c r="AU99" s="10"/>
      <c r="AV99" s="10"/>
      <c r="AW99" s="10"/>
      <c r="AX99" s="10"/>
      <c r="AY99" s="10"/>
      <c r="AZ99" s="10"/>
      <c r="BA99" s="10"/>
      <c r="BB99" s="10"/>
      <c r="BC99" s="10"/>
      <c r="BD99" s="10"/>
      <c r="BE99" s="10"/>
      <c r="BF99" s="10"/>
      <c r="BG99" s="10"/>
      <c r="BH99" s="10"/>
      <c r="BI99" s="10"/>
      <c r="BJ99" s="10"/>
      <c r="BK99" s="10"/>
      <c r="BL99" s="10"/>
      <c r="BM99" s="10"/>
      <c r="BN99" s="10"/>
      <c r="BO99" s="10"/>
      <c r="BP99" s="10"/>
      <c r="BQ99" s="10"/>
      <c r="BR99" s="10"/>
      <c r="BS99" s="10"/>
      <c r="BT99" s="10"/>
      <c r="BU99" s="10"/>
      <c r="BV99" s="10"/>
      <c r="BW99" s="10"/>
      <c r="BX99" s="10"/>
      <c r="BY99" s="10"/>
      <c r="BZ99" s="10"/>
      <c r="CA99" s="10"/>
      <c r="CB99" s="10"/>
      <c r="CC99" s="10"/>
      <c r="CD99" s="10"/>
      <c r="CE99" s="10"/>
      <c r="CF99" s="10"/>
      <c r="CG99" s="10"/>
      <c r="CH99" s="10"/>
      <c r="CI99" s="10"/>
      <c r="CJ99" s="10"/>
      <c r="CK99" s="10"/>
      <c r="CL99" s="10"/>
      <c r="CM99" s="10"/>
      <c r="CN99" s="10"/>
      <c r="CO99" s="10"/>
      <c r="CP99" s="10"/>
      <c r="CQ99" s="10"/>
      <c r="CR99" s="10"/>
      <c r="CS99" s="10"/>
      <c r="CT99" s="10"/>
      <c r="CU99" s="10"/>
      <c r="CV99" s="10"/>
      <c r="CW99" s="10"/>
      <c r="CX99" s="10"/>
      <c r="CY99" s="10"/>
      <c r="CZ99" s="10"/>
      <c r="DA99" s="10"/>
      <c r="DB99" s="10"/>
      <c r="DC99" s="10"/>
      <c r="DD99" s="10"/>
      <c r="DE99" s="10"/>
      <c r="DF99" s="10"/>
      <c r="DG99" s="10"/>
      <c r="DH99" s="10"/>
      <c r="DI99" s="10"/>
      <c r="DJ99" s="10"/>
      <c r="DK99" s="10"/>
      <c r="DL99" s="10"/>
      <c r="DM99" s="10"/>
      <c r="DN99" s="10"/>
      <c r="DO99" s="10"/>
      <c r="DP99" s="10"/>
      <c r="DQ99" s="10"/>
      <c r="DR99" s="10"/>
      <c r="DS99" s="10"/>
      <c r="DT99" s="10"/>
      <c r="DU99" s="10"/>
      <c r="DV99" s="10"/>
      <c r="DW99" s="10"/>
      <c r="DX99" s="10"/>
      <c r="DY99" s="10"/>
      <c r="DZ99" s="10"/>
      <c r="EA99" s="10"/>
      <c r="EB99" s="10"/>
      <c r="EC99" s="10"/>
      <c r="ED99" s="10"/>
      <c r="EE99" s="10"/>
      <c r="EF99" s="10"/>
      <c r="EG99" s="10"/>
      <c r="EH99" s="10"/>
      <c r="EI99" s="10"/>
      <c r="EJ99" s="10"/>
      <c r="EK99" s="10"/>
      <c r="EL99" s="10"/>
      <c r="EM99" s="10"/>
      <c r="EN99" s="10"/>
      <c r="EO99" s="10"/>
      <c r="EP99" s="10"/>
      <c r="EQ99" s="10"/>
      <c r="ER99" s="10"/>
      <c r="ES99" s="10"/>
      <c r="ET99" s="10"/>
      <c r="EU99" s="10"/>
      <c r="EV99" s="10"/>
      <c r="EW99" s="10"/>
      <c r="EX99" s="10"/>
      <c r="EY99" s="10"/>
      <c r="EZ99" s="10"/>
      <c r="FA99" s="10"/>
      <c r="FB99" s="10"/>
      <c r="FC99" s="10"/>
      <c r="FD99" s="10"/>
      <c r="FE99" s="10"/>
      <c r="FF99" s="10"/>
      <c r="FG99" s="10"/>
      <c r="FH99" s="10"/>
      <c r="FI99" s="10"/>
      <c r="FJ99" s="10"/>
      <c r="FK99" s="10"/>
      <c r="FL99" s="10"/>
      <c r="FM99" s="10"/>
      <c r="FN99" s="10"/>
      <c r="FO99" s="10"/>
      <c r="FP99" s="10"/>
      <c r="FQ99" s="10"/>
      <c r="FR99" s="10"/>
      <c r="FS99" s="10"/>
      <c r="FT99" s="10"/>
      <c r="FU99" s="10"/>
      <c r="FV99" s="10"/>
      <c r="FW99" s="10"/>
      <c r="FX99" s="10"/>
      <c r="FY99" s="10"/>
      <c r="FZ99" s="10"/>
      <c r="GA99" s="10"/>
      <c r="GB99" s="10"/>
      <c r="GC99" s="10"/>
      <c r="GD99" s="10"/>
      <c r="GE99" s="10"/>
      <c r="GF99" s="10"/>
      <c r="GG99" s="10"/>
      <c r="GH99" s="10"/>
      <c r="GI99" s="10"/>
      <c r="GJ99" s="10"/>
      <c r="GK99" s="10"/>
      <c r="GL99" s="10"/>
      <c r="GM99" s="10"/>
      <c r="GN99" s="10"/>
      <c r="GO99" s="10"/>
      <c r="GP99" s="10"/>
      <c r="GQ99" s="10"/>
      <c r="GR99" s="10"/>
      <c r="GS99" s="10"/>
      <c r="GT99" s="10"/>
      <c r="GU99" s="10"/>
      <c r="GV99" s="10"/>
      <c r="GW99" s="10"/>
      <c r="GX99" s="10"/>
      <c r="GY99" s="10"/>
      <c r="GZ99" s="10"/>
    </row>
  </sheetData>
  <mergeCells count="38">
    <mergeCell ref="G3:G5"/>
    <mergeCell ref="N2:X2"/>
    <mergeCell ref="W3:W5"/>
    <mergeCell ref="S3:S5"/>
    <mergeCell ref="X3:X5"/>
    <mergeCell ref="O3:O5"/>
    <mergeCell ref="AF3:AF5"/>
    <mergeCell ref="AD2:AF2"/>
    <mergeCell ref="E3:E5"/>
    <mergeCell ref="I3:I5"/>
    <mergeCell ref="J3:J5"/>
    <mergeCell ref="K3:K5"/>
    <mergeCell ref="N3:N5"/>
    <mergeCell ref="L3:L5"/>
    <mergeCell ref="AA3:AA5"/>
    <mergeCell ref="AB3:AB5"/>
    <mergeCell ref="V3:V5"/>
    <mergeCell ref="P3:P5"/>
    <mergeCell ref="Q3:Q5"/>
    <mergeCell ref="C2:F2"/>
    <mergeCell ref="F3:F5"/>
    <mergeCell ref="H3:H5"/>
    <mergeCell ref="A1:AE1"/>
    <mergeCell ref="Z3:Z5"/>
    <mergeCell ref="AE3:AE5"/>
    <mergeCell ref="Y3:Y5"/>
    <mergeCell ref="A3:A5"/>
    <mergeCell ref="C3:C5"/>
    <mergeCell ref="R3:R5"/>
    <mergeCell ref="M3:M5"/>
    <mergeCell ref="AC3:AC5"/>
    <mergeCell ref="AA2:AC2"/>
    <mergeCell ref="B2:B5"/>
    <mergeCell ref="T3:T5"/>
    <mergeCell ref="D3:D5"/>
    <mergeCell ref="U3:U5"/>
    <mergeCell ref="AD3:AD5"/>
    <mergeCell ref="G2:L2"/>
  </mergeCells>
  <pageMargins left="0.23622047244094491" right="0.23622047244094491" top="0.23622047244094491" bottom="0.35433070866141736" header="0.23622047244094491" footer="0.31496062992125984"/>
  <pageSetup paperSize="256" scale="60" fitToHeight="0" orientation="portrait" r:id="rId1"/>
  <headerFooter alignWithMargins="0"/>
  <rowBreaks count="1" manualBreakCount="1">
    <brk id="71" max="31"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workbookViewId="0">
      <selection activeCell="H12" sqref="H12"/>
    </sheetView>
  </sheetViews>
  <sheetFormatPr defaultRowHeight="14.5" x14ac:dyDescent="0.35"/>
  <cols>
    <col min="1" max="1" width="20.453125" customWidth="1"/>
    <col min="2" max="2" width="14.54296875" customWidth="1"/>
    <col min="3" max="3" width="13" customWidth="1"/>
    <col min="4" max="4" width="11.7265625" customWidth="1"/>
    <col min="5" max="5" width="14.7265625" customWidth="1"/>
  </cols>
  <sheetData>
    <row r="1" spans="1:5" ht="27.75" customHeight="1" thickBot="1" x14ac:dyDescent="0.4">
      <c r="A1" s="326" t="s">
        <v>288</v>
      </c>
      <c r="B1" s="326"/>
      <c r="C1" s="326"/>
      <c r="D1" s="326"/>
      <c r="E1" s="326"/>
    </row>
    <row r="2" spans="1:5" ht="104.5" thickBot="1" x14ac:dyDescent="0.4">
      <c r="A2" s="218" t="s">
        <v>280</v>
      </c>
      <c r="B2" s="219" t="s">
        <v>281</v>
      </c>
      <c r="C2" s="219" t="s">
        <v>282</v>
      </c>
      <c r="D2" s="219" t="s">
        <v>283</v>
      </c>
      <c r="E2" s="219" t="s">
        <v>284</v>
      </c>
    </row>
    <row r="3" spans="1:5" ht="15" thickBot="1" x14ac:dyDescent="0.4">
      <c r="A3" s="220" t="s">
        <v>285</v>
      </c>
      <c r="B3" s="221">
        <v>1030</v>
      </c>
      <c r="C3" s="221">
        <v>2784</v>
      </c>
      <c r="D3" s="221">
        <v>43090</v>
      </c>
      <c r="E3" s="221">
        <v>253</v>
      </c>
    </row>
    <row r="4" spans="1:5" ht="15" thickBot="1" x14ac:dyDescent="0.4">
      <c r="A4" s="222" t="s">
        <v>286</v>
      </c>
      <c r="B4" s="223">
        <v>898</v>
      </c>
      <c r="C4" s="223">
        <v>2798</v>
      </c>
      <c r="D4" s="223">
        <v>38278.9</v>
      </c>
      <c r="E4" s="223">
        <v>253</v>
      </c>
    </row>
    <row r="5" spans="1:5" x14ac:dyDescent="0.35">
      <c r="A5" s="224" t="s">
        <v>287</v>
      </c>
      <c r="B5" s="324">
        <v>793</v>
      </c>
      <c r="C5" s="324">
        <v>2602</v>
      </c>
      <c r="D5" s="324">
        <v>35630</v>
      </c>
      <c r="E5" s="324">
        <v>251</v>
      </c>
    </row>
    <row r="6" spans="1:5" ht="15" thickBot="1" x14ac:dyDescent="0.4">
      <c r="A6" s="220">
        <v>786</v>
      </c>
      <c r="B6" s="325"/>
      <c r="C6" s="325"/>
      <c r="D6" s="325"/>
      <c r="E6" s="325"/>
    </row>
  </sheetData>
  <mergeCells count="5">
    <mergeCell ref="B5:B6"/>
    <mergeCell ref="C5:C6"/>
    <mergeCell ref="D5:D6"/>
    <mergeCell ref="E5:E6"/>
    <mergeCell ref="A1:E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topLeftCell="A7" workbookViewId="0">
      <selection activeCell="G18" sqref="G18"/>
    </sheetView>
  </sheetViews>
  <sheetFormatPr defaultRowHeight="14.5" x14ac:dyDescent="0.35"/>
  <cols>
    <col min="1" max="1" width="5.1796875" customWidth="1"/>
    <col min="2" max="2" width="14.26953125" customWidth="1"/>
    <col min="3" max="3" width="15.1796875" customWidth="1"/>
    <col min="4" max="4" width="19.54296875" customWidth="1"/>
    <col min="5" max="5" width="17.54296875" customWidth="1"/>
    <col min="6" max="6" width="16.7265625" customWidth="1"/>
    <col min="7" max="7" width="17.7265625" customWidth="1"/>
  </cols>
  <sheetData>
    <row r="1" spans="1:7" ht="15" x14ac:dyDescent="0.35">
      <c r="A1" s="328" t="s">
        <v>289</v>
      </c>
      <c r="B1" s="328"/>
      <c r="C1" s="328"/>
      <c r="D1" s="328"/>
      <c r="E1" s="328"/>
      <c r="F1" s="328"/>
      <c r="G1" s="328"/>
    </row>
    <row r="2" spans="1:7" ht="15.5" thickBot="1" x14ac:dyDescent="0.4">
      <c r="A2" s="327" t="s">
        <v>290</v>
      </c>
      <c r="B2" s="327"/>
      <c r="C2" s="327"/>
      <c r="D2" s="327"/>
      <c r="E2" s="327"/>
      <c r="F2" s="327"/>
      <c r="G2" s="327"/>
    </row>
    <row r="3" spans="1:7" ht="40.5" customHeight="1" thickBot="1" x14ac:dyDescent="0.4">
      <c r="A3" s="329" t="s">
        <v>291</v>
      </c>
      <c r="B3" s="332" t="s">
        <v>292</v>
      </c>
      <c r="C3" s="225" t="s">
        <v>293</v>
      </c>
      <c r="D3" s="332" t="s">
        <v>295</v>
      </c>
      <c r="E3" s="335" t="s">
        <v>296</v>
      </c>
      <c r="F3" s="336"/>
      <c r="G3" s="337"/>
    </row>
    <row r="4" spans="1:7" ht="54.75" customHeight="1" x14ac:dyDescent="0.35">
      <c r="A4" s="330"/>
      <c r="B4" s="333"/>
      <c r="C4" s="226" t="s">
        <v>294</v>
      </c>
      <c r="D4" s="333"/>
      <c r="E4" s="229" t="s">
        <v>297</v>
      </c>
      <c r="F4" s="229" t="s">
        <v>299</v>
      </c>
      <c r="G4" s="229" t="s">
        <v>301</v>
      </c>
    </row>
    <row r="5" spans="1:7" ht="16.5" customHeight="1" x14ac:dyDescent="0.35">
      <c r="A5" s="330"/>
      <c r="B5" s="333"/>
      <c r="C5" s="227"/>
      <c r="D5" s="333"/>
      <c r="E5" s="230" t="s">
        <v>298</v>
      </c>
      <c r="F5" s="230" t="s">
        <v>300</v>
      </c>
      <c r="G5" s="229" t="s">
        <v>302</v>
      </c>
    </row>
    <row r="6" spans="1:7" ht="15" thickBot="1" x14ac:dyDescent="0.4">
      <c r="A6" s="331"/>
      <c r="B6" s="334"/>
      <c r="C6" s="228"/>
      <c r="D6" s="334"/>
      <c r="E6" s="231"/>
      <c r="F6" s="231"/>
      <c r="G6" s="232" t="s">
        <v>303</v>
      </c>
    </row>
    <row r="7" spans="1:7" ht="15" thickBot="1" x14ac:dyDescent="0.4">
      <c r="A7" s="233">
        <v>1</v>
      </c>
      <c r="B7" s="234" t="s">
        <v>304</v>
      </c>
      <c r="C7" s="235">
        <v>45</v>
      </c>
      <c r="D7" s="236" t="s">
        <v>305</v>
      </c>
      <c r="E7" s="236">
        <v>10</v>
      </c>
      <c r="F7" s="237">
        <v>13545</v>
      </c>
      <c r="G7" s="238">
        <v>309731.36</v>
      </c>
    </row>
    <row r="8" spans="1:7" ht="15" thickBot="1" x14ac:dyDescent="0.4">
      <c r="A8" s="239">
        <v>2</v>
      </c>
      <c r="B8" s="234" t="s">
        <v>306</v>
      </c>
      <c r="C8" s="235">
        <v>53</v>
      </c>
      <c r="D8" s="236" t="s">
        <v>307</v>
      </c>
      <c r="E8" s="236">
        <v>3</v>
      </c>
      <c r="F8" s="237">
        <v>3675</v>
      </c>
      <c r="G8" s="238">
        <v>82084.800000000003</v>
      </c>
    </row>
    <row r="9" spans="1:7" ht="15" thickBot="1" x14ac:dyDescent="0.4">
      <c r="A9" s="239">
        <v>3</v>
      </c>
      <c r="B9" s="234" t="s">
        <v>308</v>
      </c>
      <c r="C9" s="235">
        <v>24</v>
      </c>
      <c r="D9" s="236" t="s">
        <v>309</v>
      </c>
      <c r="E9" s="236">
        <v>2</v>
      </c>
      <c r="F9" s="237">
        <v>2053</v>
      </c>
      <c r="G9" s="238">
        <v>46706.54</v>
      </c>
    </row>
    <row r="10" spans="1:7" ht="15" thickBot="1" x14ac:dyDescent="0.4">
      <c r="A10" s="239">
        <v>4</v>
      </c>
      <c r="B10" s="234" t="s">
        <v>310</v>
      </c>
      <c r="C10" s="235">
        <v>2</v>
      </c>
      <c r="D10" s="236" t="s">
        <v>311</v>
      </c>
      <c r="E10" s="236">
        <v>1</v>
      </c>
      <c r="F10" s="236">
        <v>0</v>
      </c>
      <c r="G10" s="236">
        <v>0</v>
      </c>
    </row>
    <row r="11" spans="1:7" ht="15" thickBot="1" x14ac:dyDescent="0.4">
      <c r="A11" s="239">
        <v>5</v>
      </c>
      <c r="B11" s="234" t="s">
        <v>312</v>
      </c>
      <c r="C11" s="235">
        <v>57</v>
      </c>
      <c r="D11" s="236" t="s">
        <v>313</v>
      </c>
      <c r="E11" s="236">
        <v>14</v>
      </c>
      <c r="F11" s="237">
        <v>10954</v>
      </c>
      <c r="G11" s="238">
        <v>262231.76</v>
      </c>
    </row>
    <row r="12" spans="1:7" ht="15" thickBot="1" x14ac:dyDescent="0.4">
      <c r="A12" s="239">
        <v>6</v>
      </c>
      <c r="B12" s="234" t="s">
        <v>314</v>
      </c>
      <c r="C12" s="235">
        <v>63</v>
      </c>
      <c r="D12" s="236" t="s">
        <v>315</v>
      </c>
      <c r="E12" s="236">
        <v>17</v>
      </c>
      <c r="F12" s="237">
        <v>16927</v>
      </c>
      <c r="G12" s="238">
        <v>410697.59</v>
      </c>
    </row>
    <row r="13" spans="1:7" ht="15" thickBot="1" x14ac:dyDescent="0.4">
      <c r="A13" s="239">
        <v>7</v>
      </c>
      <c r="B13" s="234" t="s">
        <v>316</v>
      </c>
      <c r="C13" s="235">
        <v>0</v>
      </c>
      <c r="D13" s="236" t="s">
        <v>317</v>
      </c>
      <c r="E13" s="236">
        <v>0</v>
      </c>
      <c r="F13" s="236">
        <v>0</v>
      </c>
      <c r="G13" s="236">
        <v>0</v>
      </c>
    </row>
    <row r="14" spans="1:7" ht="15" thickBot="1" x14ac:dyDescent="0.4">
      <c r="A14" s="239">
        <v>8</v>
      </c>
      <c r="B14" s="234" t="s">
        <v>318</v>
      </c>
      <c r="C14" s="235">
        <v>12</v>
      </c>
      <c r="D14" s="236" t="s">
        <v>319</v>
      </c>
      <c r="E14" s="236">
        <v>0</v>
      </c>
      <c r="F14" s="236">
        <v>0</v>
      </c>
      <c r="G14" s="236">
        <v>0</v>
      </c>
    </row>
    <row r="15" spans="1:7" ht="41.25" customHeight="1" x14ac:dyDescent="0.35">
      <c r="A15" s="329"/>
      <c r="B15" s="340" t="s">
        <v>320</v>
      </c>
      <c r="C15" s="340">
        <v>256</v>
      </c>
      <c r="D15" s="240" t="s">
        <v>321</v>
      </c>
      <c r="E15" s="342" t="s">
        <v>323</v>
      </c>
      <c r="F15" s="342" t="s">
        <v>324</v>
      </c>
      <c r="G15" s="338">
        <v>1178188.33</v>
      </c>
    </row>
    <row r="16" spans="1:7" ht="15" thickBot="1" x14ac:dyDescent="0.4">
      <c r="A16" s="331"/>
      <c r="B16" s="341"/>
      <c r="C16" s="341"/>
      <c r="D16" s="241" t="s">
        <v>322</v>
      </c>
      <c r="E16" s="343"/>
      <c r="F16" s="343"/>
      <c r="G16" s="339"/>
    </row>
  </sheetData>
  <mergeCells count="12">
    <mergeCell ref="G15:G16"/>
    <mergeCell ref="A15:A16"/>
    <mergeCell ref="B15:B16"/>
    <mergeCell ref="C15:C16"/>
    <mergeCell ref="E15:E16"/>
    <mergeCell ref="F15:F16"/>
    <mergeCell ref="A2:G2"/>
    <mergeCell ref="A1:G1"/>
    <mergeCell ref="A3:A6"/>
    <mergeCell ref="B3:B6"/>
    <mergeCell ref="D3:D6"/>
    <mergeCell ref="E3:G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ИТОГ</vt:lpstr>
      <vt:lpstr>пп1. пункта 22</vt:lpstr>
      <vt:lpstr>пункт 9.1</vt:lpstr>
      <vt:lpstr>пункт 9.2</vt:lpstr>
      <vt:lpstr>'пп1. пункта 22'!Заголовки_для_печати</vt:lpstr>
      <vt:lpstr>'пп1. пункта 22'!Область_печати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Чернявская Светлана Сергеевна</dc:creator>
  <cp:lastModifiedBy>user</cp:lastModifiedBy>
  <cp:lastPrinted>2013-06-09T16:58:25Z</cp:lastPrinted>
  <dcterms:created xsi:type="dcterms:W3CDTF">2013-05-15T06:31:53Z</dcterms:created>
  <dcterms:modified xsi:type="dcterms:W3CDTF">2013-06-10T08:48:37Z</dcterms:modified>
</cp:coreProperties>
</file>