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5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95.xml" ContentType="application/vnd.openxmlformats-officedocument.spreadsheetml.revisionLog+xml"/>
  <Override PartName="/xl/revisions/revisionLog116.xml" ContentType="application/vnd.openxmlformats-officedocument.spreadsheetml.revisionLog+xml"/>
  <Override PartName="/xl/revisions/revisionLog130.xml" ContentType="application/vnd.openxmlformats-officedocument.spreadsheetml.revisionLog+xml"/>
  <Override PartName="/xl/revisions/revisionLog187.xml" ContentType="application/vnd.openxmlformats-officedocument.spreadsheetml.revisionLog+xml"/>
  <Override PartName="/xl/revisions/revisionLog208.xml" ContentType="application/vnd.openxmlformats-officedocument.spreadsheetml.revisionLog+xml"/>
  <Override PartName="/xl/revisions/revisionLog229.xml" ContentType="application/vnd.openxmlformats-officedocument.spreadsheetml.revisionLog+xml"/>
  <Override PartName="/xl/revisions/revisionLog69.xml" ContentType="application/vnd.openxmlformats-officedocument.spreadsheetml.revisionLog+xml"/>
  <Override PartName="/xl/revisions/revisionLog157.xml" ContentType="application/vnd.openxmlformats-officedocument.spreadsheetml.revisionLog+xml"/>
  <Override PartName="/xl/revisions/revisionLog6.xml" ContentType="application/vnd.openxmlformats-officedocument.spreadsheetml.revisionLog+xml"/>
  <Override PartName="/xl/revisions/revisionLog43.xml" ContentType="application/vnd.openxmlformats-officedocument.spreadsheetml.revisionLog+xml"/>
  <Override PartName="/xl/revisions/revisionLog143.xml" ContentType="application/vnd.openxmlformats-officedocument.spreadsheetml.revisionLog+xml"/>
  <Override PartName="/xl/revisions/revisionLog240.xml" ContentType="application/vnd.openxmlformats-officedocument.spreadsheetml.revisionLog+xml"/>
  <Override PartName="/xl/revisions/revisionLog80.xml" ContentType="application/vnd.openxmlformats-officedocument.spreadsheetml.revisionLog+xml"/>
  <Override PartName="/xl/revisions/revisionLog24.xml" ContentType="application/vnd.openxmlformats-officedocument.spreadsheetml.revisionLog+xml"/>
  <Override PartName="/xl/revisions/revisionLog106.xml" ContentType="application/vnd.openxmlformats-officedocument.spreadsheetml.revisionLog+xml"/>
  <Override PartName="/xl/revisions/revisionLog177.xml" ContentType="application/vnd.openxmlformats-officedocument.spreadsheetml.revisionLog+xml"/>
  <Override PartName="/xl/revisions/revisionLog198.xml" ContentType="application/vnd.openxmlformats-officedocument.spreadsheetml.revisionLog+xml"/>
  <Override PartName="/xl/revisions/revisionLog219.xml" ContentType="application/vnd.openxmlformats-officedocument.spreadsheetml.revisionLog+xml"/>
  <Override PartName="/xl/revisions/revisionLog168.xml" ContentType="application/vnd.openxmlformats-officedocument.spreadsheetml.revisionLog+xml"/>
  <Override PartName="/xl/revisions/revisionLog138.xml" ContentType="application/vnd.openxmlformats-officedocument.spreadsheetml.revisionLog+xml"/>
  <Override PartName="/xl/revisions/revisionLog33.xml" ContentType="application/vnd.openxmlformats-officedocument.spreadsheetml.revisionLog+xml"/>
  <Override PartName="/xl/revisions/revisionLog54.xml" ContentType="application/vnd.openxmlformats-officedocument.spreadsheetml.revisionLog+xml"/>
  <Override PartName="/xl/revisions/revisionLog230.xml" ContentType="application/vnd.openxmlformats-officedocument.spreadsheetml.revisionLog+xml"/>
  <Override PartName="/xl/revisions/revisionLog251.xml" ContentType="application/vnd.openxmlformats-officedocument.spreadsheetml.revisionLog+xml"/>
  <Override PartName="/xl/revisions/revisionLog70.xml" ContentType="application/vnd.openxmlformats-officedocument.spreadsheetml.revisionLog+xml"/>
  <Override PartName="/xl/revisions/revisionLog15.xml" ContentType="application/vnd.openxmlformats-officedocument.spreadsheetml.revisionLog+xml"/>
  <Override PartName="/xl/revisions/revisionLog96.xml" ContentType="application/vnd.openxmlformats-officedocument.spreadsheetml.revisionLog+xml"/>
  <Override PartName="/xl/revisions/revisionLog117.xml" ContentType="application/vnd.openxmlformats-officedocument.spreadsheetml.revisionLog+xml"/>
  <Override PartName="/xl/revisions/revisionLog131.xml" ContentType="application/vnd.openxmlformats-officedocument.spreadsheetml.revisionLog+xml"/>
  <Override PartName="/xl/revisions/revisionLog188.xml" ContentType="application/vnd.openxmlformats-officedocument.spreadsheetml.revisionLog+xml"/>
  <Override PartName="/xl/revisions/revisionLog209.xml" ContentType="application/vnd.openxmlformats-officedocument.spreadsheetml.revisionLog+xml"/>
  <Override PartName="/xl/revisions/revisionLog7.xml" ContentType="application/vnd.openxmlformats-officedocument.spreadsheetml.revisionLog+xml"/>
  <Override PartName="/xl/revisions/revisionLog44.xml" ContentType="application/vnd.openxmlformats-officedocument.spreadsheetml.revisionLog+xml"/>
  <Override PartName="/xl/revisions/revisionLog158.xml" ContentType="application/vnd.openxmlformats-officedocument.spreadsheetml.revisionLog+xml"/>
  <Override PartName="/xl/revisions/revisionLog220.xml" ContentType="application/vnd.openxmlformats-officedocument.spreadsheetml.revisionLog+xml"/>
  <Override PartName="/xl/revisions/revisionLog144.xml" ContentType="application/vnd.openxmlformats-officedocument.spreadsheetml.revisionLog+xml"/>
  <Override PartName="/xl/revisions/revisionLog241.xml" ContentType="application/vnd.openxmlformats-officedocument.spreadsheetml.revisionLog+xml"/>
  <Override PartName="/xl/revisions/revisionLog169.xml" ContentType="application/vnd.openxmlformats-officedocument.spreadsheetml.revisionLog+xml"/>
  <Override PartName="/xl/revisions/revisionLog81.xml" ContentType="application/vnd.openxmlformats-officedocument.spreadsheetml.revisionLog+xml"/>
  <Override PartName="/xl/revisions/revisionLog25.xml" ContentType="application/vnd.openxmlformats-officedocument.spreadsheetml.revisionLog+xml"/>
  <Override PartName="/xl/revisions/revisionLog107.xml" ContentType="application/vnd.openxmlformats-officedocument.spreadsheetml.revisionLog+xml"/>
  <Override PartName="/xl/revisions/revisionLog178.xml" ContentType="application/vnd.openxmlformats-officedocument.spreadsheetml.revisionLog+xml"/>
  <Override PartName="/xl/revisions/revisionLog199.xml" ContentType="application/vnd.openxmlformats-officedocument.spreadsheetml.revisionLog+xml"/>
  <Override PartName="/xl/revisions/revisionLog139.xml" ContentType="application/vnd.openxmlformats-officedocument.spreadsheetml.revisionLog+xml"/>
  <Override PartName="/xl/revisions/revisionLog34.xml" ContentType="application/vnd.openxmlformats-officedocument.spreadsheetml.revisionLog+xml"/>
  <Override PartName="/xl/revisions/revisionLog55.xml" ContentType="application/vnd.openxmlformats-officedocument.spreadsheetml.revisionLog+xml"/>
  <Override PartName="/xl/revisions/revisionLog210.xml" ContentType="application/vnd.openxmlformats-officedocument.spreadsheetml.revisionLog+xml"/>
  <Override PartName="/xl/revisions/revisionLog231.xml" ContentType="application/vnd.openxmlformats-officedocument.spreadsheetml.revisionLog+xml"/>
  <Override PartName="/xl/revisions/revisionLog159.xml" ContentType="application/vnd.openxmlformats-officedocument.spreadsheetml.revisionLog+xml"/>
  <Override PartName="/xl/revisions/revisionLog71.xml" ContentType="application/vnd.openxmlformats-officedocument.spreadsheetml.revisionLog+xml"/>
  <Override PartName="/xl/revisions/revisionLog16.xml" ContentType="application/vnd.openxmlformats-officedocument.spreadsheetml.revisionLog+xml"/>
  <Override PartName="/xl/revisions/revisionLog97.xml" ContentType="application/vnd.openxmlformats-officedocument.spreadsheetml.revisionLog+xml"/>
  <Override PartName="/xl/revisions/revisionLog118.xml" ContentType="application/vnd.openxmlformats-officedocument.spreadsheetml.revisionLog+xml"/>
  <Override PartName="/xl/revisions/revisionLog132.xml" ContentType="application/vnd.openxmlformats-officedocument.spreadsheetml.revisionLog+xml"/>
  <Override PartName="/xl/revisions/revisionLog189.xml" ContentType="application/vnd.openxmlformats-officedocument.spreadsheetml.revisionLog+xml"/>
  <Override PartName="/xl/revisions/revisionLog8.xml" ContentType="application/vnd.openxmlformats-officedocument.spreadsheetml.revisionLog+xml"/>
  <Override PartName="/xl/revisions/revisionLog45.xml" ContentType="application/vnd.openxmlformats-officedocument.spreadsheetml.revisionLog+xml"/>
  <Override PartName="/xl/revisions/revisionLog145.xml" ContentType="application/vnd.openxmlformats-officedocument.spreadsheetml.revisionLog+xml"/>
  <Override PartName="/xl/revisions/revisionLog200.xml" ContentType="application/vnd.openxmlformats-officedocument.spreadsheetml.revisionLog+xml"/>
  <Override PartName="/xl/revisions/revisionLog221.xml" ContentType="application/vnd.openxmlformats-officedocument.spreadsheetml.revisionLog+xml"/>
  <Override PartName="/xl/revisions/revisionLog242.xml" ContentType="application/vnd.openxmlformats-officedocument.spreadsheetml.revisionLog+xml"/>
  <Override PartName="/xl/revisions/revisionLog82.xml" ContentType="application/vnd.openxmlformats-officedocument.spreadsheetml.revisionLog+xml"/>
  <Override PartName="/xl/revisions/revisionLog170.xml" ContentType="application/vnd.openxmlformats-officedocument.spreadsheetml.revisionLog+xml"/>
  <Override PartName="/xl/revisions/revisionLog149.xml" ContentType="application/vnd.openxmlformats-officedocument.spreadsheetml.revisionLog+xml"/>
  <Override PartName="/xl/revisions/revisionLog87.xml" ContentType="application/vnd.openxmlformats-officedocument.spreadsheetml.revisionLog+xml"/>
  <Override PartName="/xl/revisions/revisionLog108.xml" ContentType="application/vnd.openxmlformats-officedocument.spreadsheetml.revisionLog+xml"/>
  <Override PartName="/xl/revisions/revisionLog179.xml" ContentType="application/vnd.openxmlformats-officedocument.spreadsheetml.revisionLog+xml"/>
  <Override PartName="/xl/revisions/revisionLog14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190.xml" ContentType="application/vnd.openxmlformats-officedocument.spreadsheetml.revisionLog+xml"/>
  <Override PartName="/xl/revisions/revisionLog211.xml" ContentType="application/vnd.openxmlformats-officedocument.spreadsheetml.revisionLog+xml"/>
  <Override PartName="/xl/revisions/revisionLog232.xml" ContentType="application/vnd.openxmlformats-officedocument.spreadsheetml.revisionLog+xml"/>
  <Override PartName="/xl/revisions/revisionLog160.xml" ContentType="application/vnd.openxmlformats-officedocument.spreadsheetml.revisionLog+xml"/>
  <Override PartName="/xl/revisions/revisionLog72.xml" ContentType="application/vnd.openxmlformats-officedocument.spreadsheetml.revisionLog+xml"/>
  <Override PartName="/xl/revisions/revisionLog86.xml" ContentType="application/vnd.openxmlformats-officedocument.spreadsheetml.revisionLog+xml"/>
  <Override PartName="/xl/revisions/revisionLog98.xml" ContentType="application/vnd.openxmlformats-officedocument.spreadsheetml.revisionLog+xml"/>
  <Override PartName="/xl/revisions/revisionLog119.xml" ContentType="application/vnd.openxmlformats-officedocument.spreadsheetml.revisionLog+xml"/>
  <Override PartName="/xl/revisions/revisionLog133.xml" ContentType="application/vnd.openxmlformats-officedocument.spreadsheetml.revisionLog+xml"/>
  <Override PartName="/xl/revisions/revisionLog146.xml" ContentType="application/vnd.openxmlformats-officedocument.spreadsheetml.revisionLog+xml"/>
  <Override PartName="/xl/revisions/revisionLog46.xml" ContentType="application/vnd.openxmlformats-officedocument.spreadsheetml.revisionLog+xml"/>
  <Override PartName="/xl/revisions/revisionLog9.xml" ContentType="application/vnd.openxmlformats-officedocument.spreadsheetml.revisionLog+xml"/>
  <Override PartName="/xl/revisions/revisionLog180.xml" ContentType="application/vnd.openxmlformats-officedocument.spreadsheetml.revisionLog+xml"/>
  <Override PartName="/xl/revisions/revisionLog201.xml" ContentType="application/vnd.openxmlformats-officedocument.spreadsheetml.revisionLog+xml"/>
  <Override PartName="/xl/revisions/revisionLog222.xml" ContentType="application/vnd.openxmlformats-officedocument.spreadsheetml.revisionLog+xml"/>
  <Override PartName="/xl/revisions/revisionLog243.xml" ContentType="application/vnd.openxmlformats-officedocument.spreadsheetml.revisionLog+xml"/>
  <Override PartName="/xl/revisions/revisionLog171.xml" ContentType="application/vnd.openxmlformats-officedocument.spreadsheetml.revisionLog+xml"/>
  <Override PartName="/xl/revisions/revisionLog150.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09.xml" ContentType="application/vnd.openxmlformats-officedocument.spreadsheetml.revisionLog+xml"/>
  <Override PartName="/xl/revisions/revisionLog57.xml" ContentType="application/vnd.openxmlformats-officedocument.spreadsheetml.revisionLog+xml"/>
  <Override PartName="/xl/revisions/revisionLog36.xml" ContentType="application/vnd.openxmlformats-officedocument.spreadsheetml.revisionLog+xml"/>
  <Override PartName="/xl/revisions/revisionLog141.xml" ContentType="application/vnd.openxmlformats-officedocument.spreadsheetml.revisionLog+xml"/>
  <Override PartName="/xl/revisions/revisionLog134.xml" ContentType="application/vnd.openxmlformats-officedocument.spreadsheetml.revisionLog+xml"/>
  <Override PartName="/xl/revisions/revisionLog191.xml" ContentType="application/vnd.openxmlformats-officedocument.spreadsheetml.revisionLog+xml"/>
  <Override PartName="/xl/revisions/revisionLog212.xml" ContentType="application/vnd.openxmlformats-officedocument.spreadsheetml.revisionLog+xml"/>
  <Override PartName="/xl/revisions/revisionLog233.xml" ContentType="application/vnd.openxmlformats-officedocument.spreadsheetml.revisionLog+xml"/>
  <Override PartName="/xl/revisions/revisionLog161.xml" ContentType="application/vnd.openxmlformats-officedocument.spreadsheetml.revisionLog+xml"/>
  <Override PartName="/xl/revisions/revisionLog73.xml" ContentType="application/vnd.openxmlformats-officedocument.spreadsheetml.revisionLog+xml"/>
  <Override PartName="/xl/revisions/revisionLog17.xml" ContentType="application/vnd.openxmlformats-officedocument.spreadsheetml.revisionLog+xml"/>
  <Override PartName="/xl/revisions/revisionLog99.xml" ContentType="application/vnd.openxmlformats-officedocument.spreadsheetml.revisionLog+xml"/>
  <Override PartName="/xl/revisions/revisionLog120.xml" ContentType="application/vnd.openxmlformats-officedocument.spreadsheetml.revisionLog+xml"/>
  <Override PartName="/xl/revisions/revisionLog47.xml" ContentType="application/vnd.openxmlformats-officedocument.spreadsheetml.revisionLog+xml"/>
  <Override PartName="/xl/revisions/revisionLog26.xml" ContentType="application/vnd.openxmlformats-officedocument.spreadsheetml.revisionLog+xml"/>
  <Override PartName="/xl/revisions/revisionLog124.xml" ContentType="application/vnd.openxmlformats-officedocument.spreadsheetml.revisionLog+xml"/>
  <Override PartName="/xl/revisions/revisionLog181.xml" ContentType="application/vnd.openxmlformats-officedocument.spreadsheetml.revisionLog+xml"/>
  <Override PartName="/xl/revisions/revisionLog202.xml" ContentType="application/vnd.openxmlformats-officedocument.spreadsheetml.revisionLog+xml"/>
  <Override PartName="/xl/revisions/revisionLog223.xml" ContentType="application/vnd.openxmlformats-officedocument.spreadsheetml.revisionLog+xml"/>
  <Override PartName="/xl/revisions/revisionLog147.xml" ContentType="application/vnd.openxmlformats-officedocument.spreadsheetml.revisionLog+xml"/>
  <Override PartName="/xl/revisions/revisionLog151.xml" ContentType="application/vnd.openxmlformats-officedocument.spreadsheetml.revisionLog+xml"/>
  <Override PartName="/xl/revisions/revisionLog244.xml" ContentType="application/vnd.openxmlformats-officedocument.spreadsheetml.revisionLog+xml"/>
  <Override PartName="/xl/revisions/revisionLog172.xml" ContentType="application/vnd.openxmlformats-officedocument.spreadsheetml.revisionLog+xml"/>
  <Override PartName="/xl/revisions/revisionLog84.xml" ContentType="application/vnd.openxmlformats-officedocument.spreadsheetml.revisionLog+xml"/>
  <Override PartName="/xl/revisions/revisionLog89.xml" ContentType="application/vnd.openxmlformats-officedocument.spreadsheetml.revisionLog+xml"/>
  <Override PartName="/xl/revisions/revisionLog110.xml" ContentType="application/vnd.openxmlformats-officedocument.spreadsheetml.revisionLog+xml"/>
  <Override PartName="/xl/revisions/revisionLog37.xml" ContentType="application/vnd.openxmlformats-officedocument.spreadsheetml.revisionLog+xml"/>
  <Override PartName="/xl/revisions/revisionLog142.xml" ContentType="application/vnd.openxmlformats-officedocument.spreadsheetml.revisionLog+xml"/>
  <Override PartName="/xl/revisions/revisionLog135.xml" ContentType="application/vnd.openxmlformats-officedocument.spreadsheetml.revisionLog+xml"/>
  <Override PartName="/xl/revisions/revisionLog192.xml" ContentType="application/vnd.openxmlformats-officedocument.spreadsheetml.revisionLog+xml"/>
  <Override PartName="/xl/revisions/revisionLog213.xml" ContentType="application/vnd.openxmlformats-officedocument.spreadsheetml.revisionLog+xml"/>
  <Override PartName="/xl/revisions/revisionLog58.xml" ContentType="application/vnd.openxmlformats-officedocument.spreadsheetml.revisionLog+xml"/>
  <Override PartName="/xl/revisions/revisionLog234.xml" ContentType="application/vnd.openxmlformats-officedocument.spreadsheetml.revisionLog+xml"/>
  <Override PartName="/xl/revisions/revisionLog162.xml" ContentType="application/vnd.openxmlformats-officedocument.spreadsheetml.revisionLog+xml"/>
  <Override PartName="/xl/revisions/revisionLog74.xml" ContentType="application/vnd.openxmlformats-officedocument.spreadsheetml.revisionLog+xml"/>
  <Override PartName="/xl/revisions/revisionLog14.xml" ContentType="application/vnd.openxmlformats-officedocument.spreadsheetml.revisionLog+xml"/>
  <Override PartName="/xl/revisions/revisionLog18.xml" ContentType="application/vnd.openxmlformats-officedocument.spreadsheetml.revisionLog+xml"/>
  <Override PartName="/xl/revisions/revisionLog100.xml" ContentType="application/vnd.openxmlformats-officedocument.spreadsheetml.revisionLog+xml"/>
  <Override PartName="/xl/revisions/revisionLog121.xml" ContentType="application/vnd.openxmlformats-officedocument.spreadsheetml.revisionLog+xml"/>
  <Override PartName="/xl/revisions/revisionLog125.xml" ContentType="application/vnd.openxmlformats-officedocument.spreadsheetml.revisionLog+xml"/>
  <Override PartName="/xl/revisions/revisionLog182.xml" ContentType="application/vnd.openxmlformats-officedocument.spreadsheetml.revisionLog+xml"/>
  <Override PartName="/xl/revisions/revisionLog27.xml" ContentType="application/vnd.openxmlformats-officedocument.spreadsheetml.revisionLog+xml"/>
  <Override PartName="/xl/revisions/revisionLog48.xml" ContentType="application/vnd.openxmlformats-officedocument.spreadsheetml.revisionLog+xml"/>
  <Override PartName="/xl/revisions/revisionLog148.xml" ContentType="application/vnd.openxmlformats-officedocument.spreadsheetml.revisionLog+xml"/>
  <Override PartName="/xl/revisions/revisionLog203.xml" ContentType="application/vnd.openxmlformats-officedocument.spreadsheetml.revisionLog+xml"/>
  <Override PartName="/xl/revisions/revisionLog224.xml" ContentType="application/vnd.openxmlformats-officedocument.spreadsheetml.revisionLog+xml"/>
  <Override PartName="/xl/revisions/revisionLog245.xml" ContentType="application/vnd.openxmlformats-officedocument.spreadsheetml.revisionLog+xml"/>
  <Override PartName="/xl/revisions/revisionLog152.xml" ContentType="application/vnd.openxmlformats-officedocument.spreadsheetml.revisionLog+xml"/>
  <Override PartName="/xl/revisions/revisionLog64.xml" ContentType="application/vnd.openxmlformats-officedocument.spreadsheetml.revisionLog+xml"/>
  <Override PartName="/xl/revisions/revisionLog85.xml" ContentType="application/vnd.openxmlformats-officedocument.spreadsheetml.revisionLog+xml"/>
  <Override PartName="/xl/revisions/revisionLog90.xml" ContentType="application/vnd.openxmlformats-officedocument.spreadsheetml.revisionLog+xml"/>
  <Override PartName="/xl/revisions/revisionLog111.xml" ContentType="application/vnd.openxmlformats-officedocument.spreadsheetml.revisionLog+xml"/>
  <Override PartName="/xl/revisions/revisionLog136.xml" ContentType="application/vnd.openxmlformats-officedocument.spreadsheetml.revisionLog+xml"/>
  <Override PartName="/xl/revisions/revisionLog59.xml" ContentType="application/vnd.openxmlformats-officedocument.spreadsheetml.revisionLog+xml"/>
  <Override PartName="/xl/revisions/revisionLog1.xml" ContentType="application/vnd.openxmlformats-officedocument.spreadsheetml.revisionLog+xml"/>
  <Override PartName="/xl/revisions/revisionLog38.xml" ContentType="application/vnd.openxmlformats-officedocument.spreadsheetml.revisionLog+xml"/>
  <Override PartName="/xl/revisions/revisionLog193.xml" ContentType="application/vnd.openxmlformats-officedocument.spreadsheetml.revisionLog+xml"/>
  <Override PartName="/xl/revisions/revisionLog214.xml" ContentType="application/vnd.openxmlformats-officedocument.spreadsheetml.revisionLog+xml"/>
  <Override PartName="/xl/revisions/revisionLog235.xml" ContentType="application/vnd.openxmlformats-officedocument.spreadsheetml.revisionLog+xml"/>
  <Override PartName="/xl/revisions/revisionLog163.xml" ContentType="application/vnd.openxmlformats-officedocument.spreadsheetml.revisionLog+xml"/>
  <Override PartName="/xl/revisions/revisionLog75.xml" ContentType="application/vnd.openxmlformats-officedocument.spreadsheetml.revisionLog+xml"/>
  <Override PartName="/xl/revisions/revisionLog1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26.xml" ContentType="application/vnd.openxmlformats-officedocument.spreadsheetml.revisionLog+xml"/>
  <Override PartName="/xl/revisions/revisionLog49.xml" ContentType="application/vnd.openxmlformats-officedocument.spreadsheetml.revisionLog+xml"/>
  <Override PartName="/xl/revisions/revisionLog28.xml" ContentType="application/vnd.openxmlformats-officedocument.spreadsheetml.revisionLog+xml"/>
  <Override PartName="/xl/revisions/revisionLog183.xml" ContentType="application/vnd.openxmlformats-officedocument.spreadsheetml.revisionLog+xml"/>
  <Override PartName="/xl/revisions/revisionLog204.xml" ContentType="application/vnd.openxmlformats-officedocument.spreadsheetml.revisionLog+xml"/>
  <Override PartName="/xl/revisions/revisionLog225.xml" ContentType="application/vnd.openxmlformats-officedocument.spreadsheetml.revisionLog+xml"/>
  <Override PartName="/xl/revisions/revisionLog246.xml" ContentType="application/vnd.openxmlformats-officedocument.spreadsheetml.revisionLog+xml"/>
  <Override PartName="/xl/revisions/revisionLog60.xml" ContentType="application/vnd.openxmlformats-officedocument.spreadsheetml.revisionLog+xml"/>
  <Override PartName="/xl/revisions/revisionLog153.xml" ContentType="application/vnd.openxmlformats-officedocument.spreadsheetml.revisionLog+xml"/>
  <Override PartName="/xl/revisions/revisionLog65.xml" ContentType="application/vnd.openxmlformats-officedocument.spreadsheetml.revisionLog+xml"/>
  <Override PartName="/xl/revisions/revisionLog10.xml" ContentType="application/vnd.openxmlformats-officedocument.spreadsheetml.revisionLog+xml"/>
  <Override PartName="/xl/revisions/revisionLog91.xml" ContentType="application/vnd.openxmlformats-officedocument.spreadsheetml.revisionLog+xml"/>
  <Override PartName="/xl/revisions/revisionLog112.xml" ContentType="application/vnd.openxmlformats-officedocument.spreadsheetml.revisionLog+xml"/>
  <Override PartName="/xl/revisions/revisionLog2.xml" ContentType="application/vnd.openxmlformats-officedocument.spreadsheetml.revisionLog+xml"/>
  <Override PartName="/xl/revisions/revisionLog39.xml" ContentType="application/vnd.openxmlformats-officedocument.spreadsheetml.revisionLog+xml"/>
  <Override PartName="/xl/revisions/revisionLog173.xml" ContentType="application/vnd.openxmlformats-officedocument.spreadsheetml.revisionLog+xml"/>
  <Override PartName="/xl/revisions/revisionLog194.xml" ContentType="application/vnd.openxmlformats-officedocument.spreadsheetml.revisionLog+xml"/>
  <Override PartName="/xl/revisions/revisionLog215.xml" ContentType="application/vnd.openxmlformats-officedocument.spreadsheetml.revisionLog+xml"/>
  <Override PartName="/xl/revisions/revisionLog236.xml" ContentType="application/vnd.openxmlformats-officedocument.spreadsheetml.revisionLog+xml"/>
  <Override PartName="/xl/revisions/revisionLog50.xml" ContentType="application/vnd.openxmlformats-officedocument.spreadsheetml.revisionLog+xml"/>
  <Override PartName="/xl/revisions/revisionLog164.xml" ContentType="application/vnd.openxmlformats-officedocument.spreadsheetml.revisionLog+xml"/>
  <Override PartName="/xl/revisions/revisionLog76.xml" ContentType="application/vnd.openxmlformats-officedocument.spreadsheetml.revisionLog+xml"/>
  <Override PartName="/xl/revisions/revisionLog20.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29.xml" ContentType="application/vnd.openxmlformats-officedocument.spreadsheetml.revisionLog+xml"/>
  <Override PartName="/xl/revisions/revisionLog127.xml" ContentType="application/vnd.openxmlformats-officedocument.spreadsheetml.revisionLog+xml"/>
  <Override PartName="/xl/revisions/revisionLog184.xml" ContentType="application/vnd.openxmlformats-officedocument.spreadsheetml.revisionLog+xml"/>
  <Override PartName="/xl/revisions/revisionLog205.xml" ContentType="application/vnd.openxmlformats-officedocument.spreadsheetml.revisionLog+xml"/>
  <Override PartName="/xl/revisions/revisionLog226.xml" ContentType="application/vnd.openxmlformats-officedocument.spreadsheetml.revisionLog+xml"/>
  <Override PartName="/xl/revisions/revisionLog40.xml" ContentType="application/vnd.openxmlformats-officedocument.spreadsheetml.revisionLog+xml"/>
  <Override PartName="/xl/revisions/revisionLog61.xml" ContentType="application/vnd.openxmlformats-officedocument.spreadsheetml.revisionLog+xml"/>
  <Override PartName="/xl/revisions/revisionLog154.xml" ContentType="application/vnd.openxmlformats-officedocument.spreadsheetml.revisionLog+xml"/>
  <Override PartName="/xl/revisions/revisionLog66.xml" ContentType="application/vnd.openxmlformats-officedocument.spreadsheetml.revisionLog+xml"/>
  <Override PartName="/xl/revisions/revisionLog247.xml" ContentType="application/vnd.openxmlformats-officedocument.spreadsheetml.revisionLog+xml"/>
  <Override PartName="/xl/revisions/revisionLog11.xml" ContentType="application/vnd.openxmlformats-officedocument.spreadsheetml.revisionLog+xml"/>
  <Override PartName="/xl/revisions/revisionLog92.xml" ContentType="application/vnd.openxmlformats-officedocument.spreadsheetml.revisionLog+xml"/>
  <Override PartName="/xl/revisions/revisionLog113.xml" ContentType="application/vnd.openxmlformats-officedocument.spreadsheetml.revisionLog+xml"/>
  <Override PartName="/xl/revisions/revisionLog3.xml" ContentType="application/vnd.openxmlformats-officedocument.spreadsheetml.revisionLog+xml"/>
  <Override PartName="/xl/revisions/revisionLog174.xml" ContentType="application/vnd.openxmlformats-officedocument.spreadsheetml.revisionLog+xml"/>
  <Override PartName="/xl/revisions/revisionLog195.xml" ContentType="application/vnd.openxmlformats-officedocument.spreadsheetml.revisionLog+xml"/>
  <Override PartName="/xl/revisions/revisionLog216.xml" ContentType="application/vnd.openxmlformats-officedocument.spreadsheetml.revisionLog+xml"/>
  <Override PartName="/xl/revisions/revisionLog30.xml" ContentType="application/vnd.openxmlformats-officedocument.spreadsheetml.revisionLog+xml"/>
  <Override PartName="/xl/revisions/revisionLog51.xml" ContentType="application/vnd.openxmlformats-officedocument.spreadsheetml.revisionLog+xml"/>
  <Override PartName="/xl/revisions/revisionLog237.xml" ContentType="application/vnd.openxmlformats-officedocument.spreadsheetml.revisionLog+xml"/>
  <Override PartName="/xl/revisions/revisionLog165.xml" ContentType="application/vnd.openxmlformats-officedocument.spreadsheetml.revisionLog+xml"/>
  <Override PartName="/xl/revisions/revisionLog77.xml" ContentType="application/vnd.openxmlformats-officedocument.spreadsheetml.revisionLog+xml"/>
  <Override PartName="/xl/revisions/revisionLog21.xml" ContentType="application/vnd.openxmlformats-officedocument.spreadsheetml.revisionLog+xml"/>
  <Override PartName="/xl/revisions/revisionLog103.xml" ContentType="application/vnd.openxmlformats-officedocument.spreadsheetml.revisionLog+xml"/>
  <Override PartName="/xl/revisions/revisionLog114.xml" ContentType="application/vnd.openxmlformats-officedocument.spreadsheetml.revisionLog+xml"/>
  <Override PartName="/xl/revisions/revisionLog128.xml" ContentType="application/vnd.openxmlformats-officedocument.spreadsheetml.revisionLog+xml"/>
  <Override PartName="/xl/revisions/revisionLog185.xml" ContentType="application/vnd.openxmlformats-officedocument.spreadsheetml.revisionLog+xml"/>
  <Override PartName="/xl/revisions/revisionLog206.xml" ContentType="application/vnd.openxmlformats-officedocument.spreadsheetml.revisionLog+xml"/>
  <Override PartName="/xl/revisions/revisionLog4.xml" ContentType="application/vnd.openxmlformats-officedocument.spreadsheetml.revisionLog+xml"/>
  <Override PartName="/xl/revisions/revisionLog227.xml" ContentType="application/vnd.openxmlformats-officedocument.spreadsheetml.revisionLog+xml"/>
  <Override PartName="/xl/revisions/revisionLog248.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155.xml" ContentType="application/vnd.openxmlformats-officedocument.spreadsheetml.revisionLog+xml"/>
  <Override PartName="/xl/revisions/revisionLog67.xml" ContentType="application/vnd.openxmlformats-officedocument.spreadsheetml.revisionLog+xml"/>
  <Override PartName="/xl/revisions/revisionLog12.xml" ContentType="application/vnd.openxmlformats-officedocument.spreadsheetml.revisionLog+xml"/>
  <Override PartName="/xl/revisions/revisionLog93.xml" ContentType="application/vnd.openxmlformats-officedocument.spreadsheetml.revisionLog+xml"/>
  <Override PartName="/xl/revisions/revisionLog104.xml" ContentType="application/vnd.openxmlformats-officedocument.spreadsheetml.revisionLog+xml"/>
  <Override PartName="/xl/revisions/revisionLog175.xml" ContentType="application/vnd.openxmlformats-officedocument.spreadsheetml.revisionLog+xml"/>
  <Override PartName="/xl/revisions/revisionLog196.xml" ContentType="application/vnd.openxmlformats-officedocument.spreadsheetml.revisionLog+xml"/>
  <Override PartName="/xl/revisions/revisionLog217.xml" ContentType="application/vnd.openxmlformats-officedocument.spreadsheetml.revisionLog+xml"/>
  <Override PartName="/xl/revisions/revisionLog238.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166.xml" ContentType="application/vnd.openxmlformats-officedocument.spreadsheetml.revisionLog+xml"/>
  <Override PartName="/xl/revisions/revisionLog78.xml" ContentType="application/vnd.openxmlformats-officedocument.spreadsheetml.revisionLog+xml"/>
  <Override PartName="/xl/revisions/revisionLog22.xml" ContentType="application/vnd.openxmlformats-officedocument.spreadsheetml.revisionLog+xml"/>
  <Override PartName="/xl/revisions/revisionLog94.xml" ContentType="application/vnd.openxmlformats-officedocument.spreadsheetml.revisionLog+xml"/>
  <Override PartName="/xl/revisions/revisionLog129.xml" ContentType="application/vnd.openxmlformats-officedocument.spreadsheetml.revisionLog+xml"/>
  <Override PartName="/xl/revisions/revisionLog115.xml" ContentType="application/vnd.openxmlformats-officedocument.spreadsheetml.revisionLog+xml"/>
  <Override PartName="/xl/revisions/revisionLog186.xml" ContentType="application/vnd.openxmlformats-officedocument.spreadsheetml.revisionLog+xml"/>
  <Override PartName="/xl/revisions/revisionLog207.xml" ContentType="application/vnd.openxmlformats-officedocument.spreadsheetml.revisionLog+xml"/>
  <Override PartName="/xl/revisions/revisionLog228.xml" ContentType="application/vnd.openxmlformats-officedocument.spreadsheetml.revisionLog+xml"/>
  <Override PartName="/xl/revisions/revisionLog249.xml" ContentType="application/vnd.openxmlformats-officedocument.spreadsheetml.revisionLog+xml"/>
  <Override PartName="/xl/revisions/revisionLog5.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156.xml" ContentType="application/vnd.openxmlformats-officedocument.spreadsheetml.revisionLog+xml"/>
  <Override PartName="/xl/revisions/revisionLog68.xml" ContentType="application/vnd.openxmlformats-officedocument.spreadsheetml.revisionLog+xml"/>
  <Override PartName="/xl/revisions/revisionLog13.xml" ContentType="application/vnd.openxmlformats-officedocument.spreadsheetml.revisionLog+xml"/>
  <Override PartName="/xl/revisions/revisionLog23.xml" ContentType="application/vnd.openxmlformats-officedocument.spreadsheetml.revisionLog+xml"/>
  <Override PartName="/xl/revisions/revisionLog105.xml" ContentType="application/vnd.openxmlformats-officedocument.spreadsheetml.revisionLog+xml"/>
  <Override PartName="/xl/revisions/revisionLog176.xml" ContentType="application/vnd.openxmlformats-officedocument.spreadsheetml.revisionLog+xml"/>
  <Override PartName="/xl/revisions/revisionLog197.xml" ContentType="application/vnd.openxmlformats-officedocument.spreadsheetml.revisionLog+xml"/>
  <Override PartName="/xl/revisions/revisionLog218.xml" ContentType="application/vnd.openxmlformats-officedocument.spreadsheetml.revisionLog+xml"/>
  <Override PartName="/xl/revisions/revisionLog239.xml" ContentType="application/vnd.openxmlformats-officedocument.spreadsheetml.revisionLog+xml"/>
  <Override PartName="/xl/revisions/revisionLog79.xml" ContentType="application/vnd.openxmlformats-officedocument.spreadsheetml.revisionLog+xml"/>
  <Override PartName="/xl/revisions/revisionLog137.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167.xml" ContentType="application/vnd.openxmlformats-officedocument.spreadsheetml.revisionLog+xml"/>
  <Override PartName="/xl/revisions/revisionLog25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22.205\df\Documents\Реализация программ\на сайт\2018\"/>
    </mc:Choice>
  </mc:AlternateContent>
  <workbookProtection lockRevision="1"/>
  <bookViews>
    <workbookView xWindow="0" yWindow="0" windowWidth="28800" windowHeight="12300" tabRatio="440"/>
  </bookViews>
  <sheets>
    <sheet name="на 01.08.2018" sheetId="1" r:id="rId1"/>
  </sheets>
  <definedNames>
    <definedName name="_xlnm._FilterDatabase" localSheetId="0" hidden="1">'на 01.08.2018'!$A$7:$J$407</definedName>
    <definedName name="Z_0005951B_56A8_4F75_9731_3C8A24CD1AB5_.wvu.FilterData" localSheetId="0" hidden="1">'на 01.08.2018'!$A$7:$J$407</definedName>
    <definedName name="Z_0217F586_7BE2_4803_B88F_1646729DF76E_.wvu.FilterData" localSheetId="0" hidden="1">'на 01.08.2018'!$A$7:$J$407</definedName>
    <definedName name="Z_02D2F435_66DA_468E_987B_F2AECDDD4E3B_.wvu.FilterData" localSheetId="0" hidden="1">'на 01.08.2018'!$A$7:$J$407</definedName>
    <definedName name="Z_040F7A53_882C_426B_A971_3BA4E7F819F6_.wvu.FilterData" localSheetId="0" hidden="1">'на 01.08.2018'!$A$7:$H$151</definedName>
    <definedName name="Z_056CFCF2_1D67_47C0_BE8C_D1F7ABB1120B_.wvu.FilterData" localSheetId="0" hidden="1">'на 01.08.2018'!$A$7:$J$407</definedName>
    <definedName name="Z_05716ABD_418C_4DA4_AC8A_C2D9BFCD057A_.wvu.FilterData" localSheetId="0" hidden="1">'на 01.08.2018'!$A$7:$J$407</definedName>
    <definedName name="Z_05C1E2BB_B583_44DD_A8AC_FBF87A053735_.wvu.FilterData" localSheetId="0" hidden="1">'на 01.08.2018'!$A$7:$H$151</definedName>
    <definedName name="Z_05C9DD0B_EBEE_40E7_A642_8B2CDCC810BA_.wvu.FilterData" localSheetId="0" hidden="1">'на 01.08.2018'!$A$7:$H$151</definedName>
    <definedName name="Z_0623BA59_06E0_47C4_A9E0_EFF8949456C2_.wvu.FilterData" localSheetId="0" hidden="1">'на 01.08.2018'!$A$7:$H$151</definedName>
    <definedName name="Z_0644E522_2545_474C_824A_2ED6C2798897_.wvu.FilterData" localSheetId="0" hidden="1">'на 01.08.2018'!$A$7:$J$407</definedName>
    <definedName name="Z_06E8A760_77DE_44B7_B51E_7A5411604938_.wvu.FilterData" localSheetId="0" hidden="1">'на 01.08.2018'!$A$7:$J$407</definedName>
    <definedName name="Z_06ECB70F_782C_4925_AAED_43BDE49D6216_.wvu.FilterData" localSheetId="0" hidden="1">'на 01.08.2018'!$A$7:$J$407</definedName>
    <definedName name="Z_071188D9_4773_41E2_8227_482316F94E22_.wvu.FilterData" localSheetId="0" hidden="1">'на 01.08.2018'!$A$7:$J$407</definedName>
    <definedName name="Z_076157D9_97A7_4D47_8780_D3B408E54324_.wvu.FilterData" localSheetId="0" hidden="1">'на 01.08.2018'!$A$7:$J$407</definedName>
    <definedName name="Z_079216EF_F396_45DE_93AA_DF26C49F532F_.wvu.FilterData" localSheetId="0" hidden="1">'на 01.08.2018'!$A$7:$H$151</definedName>
    <definedName name="Z_0796BB39_B763_4CFE_9C89_197614BDD8D2_.wvu.FilterData" localSheetId="0" hidden="1">'на 01.08.2018'!$A$7:$J$407</definedName>
    <definedName name="Z_081D092E_BCFD_434D_99DD_F262EBF81A7D_.wvu.FilterData" localSheetId="0" hidden="1">'на 01.08.2018'!$A$7:$H$151</definedName>
    <definedName name="Z_081D1E71_FAB1_490F_8347_4363E467A6B8_.wvu.FilterData" localSheetId="0" hidden="1">'на 01.08.2018'!$A$7:$J$407</definedName>
    <definedName name="Z_09665491_2447_4ACE_847B_4452B60F2DF2_.wvu.FilterData" localSheetId="0" hidden="1">'на 01.08.2018'!$A$7:$J$407</definedName>
    <definedName name="Z_09EDEF91_2CA5_4F56_B67B_9D290C461670_.wvu.FilterData" localSheetId="0" hidden="1">'на 01.08.2018'!$A$7:$H$151</definedName>
    <definedName name="Z_09F9F792_37D5_476B_BEEE_67E9106F48F0_.wvu.FilterData" localSheetId="0" hidden="1">'на 01.08.2018'!$A$7:$J$407</definedName>
    <definedName name="Z_0A10B2C2_8811_4514_A02D_EDC7436B6D07_.wvu.FilterData" localSheetId="0" hidden="1">'на 01.08.2018'!$A$7:$J$407</definedName>
    <definedName name="Z_0AA70BDA_573F_4BEC_A548_CA5C4475BFE7_.wvu.FilterData" localSheetId="0" hidden="1">'на 01.08.2018'!$A$7:$J$407</definedName>
    <definedName name="Z_0AC3FA68_E0C8_4657_AD81_AF6345EA501C_.wvu.FilterData" localSheetId="0" hidden="1">'на 01.08.2018'!$A$7:$H$151</definedName>
    <definedName name="Z_0B579593_C56D_4394_91C1_F024BBE56EB1_.wvu.FilterData" localSheetId="0" hidden="1">'на 01.08.2018'!$A$7:$H$151</definedName>
    <definedName name="Z_0BC55D76_817D_4871_ADFD_780685E85798_.wvu.FilterData" localSheetId="0" hidden="1">'на 01.08.2018'!$A$7:$J$407</definedName>
    <definedName name="Z_0C6B39CB_8BE2_4437_B7EF_2B863FB64A7A_.wvu.FilterData" localSheetId="0" hidden="1">'на 01.08.2018'!$A$7:$H$151</definedName>
    <definedName name="Z_0C80C604_218C_428E_8C68_64D1AFDB22E0_.wvu.FilterData" localSheetId="0" hidden="1">'на 01.08.2018'!$A$7:$J$407</definedName>
    <definedName name="Z_0C81132D_0EFB_424B_A2C0_D694846C9416_.wvu.FilterData" localSheetId="0" hidden="1">'на 01.08.2018'!$A$7:$J$407</definedName>
    <definedName name="Z_0C8C20D3_1DCE_4FE1_95B1_F35D8D398254_.wvu.FilterData" localSheetId="0" hidden="1">'на 01.08.2018'!$A$7:$H$151</definedName>
    <definedName name="Z_0CC9441C_88E9_46D0_951D_A49C84EDA8CE_.wvu.FilterData" localSheetId="0" hidden="1">'на 01.08.2018'!$A$7:$J$407</definedName>
    <definedName name="Z_0CCCFAED_79CE_4449_BC23_D60C794B65C2_.wvu.FilterData" localSheetId="0" hidden="1">'на 01.08.2018'!$A$7:$J$407</definedName>
    <definedName name="Z_0CCCFAED_79CE_4449_BC23_D60C794B65C2_.wvu.PrintArea" localSheetId="0" hidden="1">'на 01.08.2018'!$A$1:$J$205</definedName>
    <definedName name="Z_0CCCFAED_79CE_4449_BC23_D60C794B65C2_.wvu.PrintTitles" localSheetId="0" hidden="1">'на 01.08.2018'!$5:$8</definedName>
    <definedName name="Z_0CF3E93E_60F6_45C8_AD33_C2CE08831546_.wvu.FilterData" localSheetId="0" hidden="1">'на 01.08.2018'!$A$7:$H$151</definedName>
    <definedName name="Z_0D69C398_7947_4D78_B1FE_A2A25AB79E10_.wvu.FilterData" localSheetId="0" hidden="1">'на 01.08.2018'!$A$7:$J$407</definedName>
    <definedName name="Z_0D7F5190_D20E_42FD_AD77_53CB309C7272_.wvu.FilterData" localSheetId="0" hidden="1">'на 01.08.2018'!$A$7:$H$151</definedName>
    <definedName name="Z_0E67843B_6B59_48DA_8F29_8BAD133298E1_.wvu.FilterData" localSheetId="0" hidden="1">'на 01.08.2018'!$A$7:$J$407</definedName>
    <definedName name="Z_0E6786D8_AC3A_48D5_9AD7_4E7485DB6D9C_.wvu.FilterData" localSheetId="0" hidden="1">'на 01.08.2018'!$A$7:$H$151</definedName>
    <definedName name="Z_0EBE1707_975C_4649_91D3_2E9B46A60B44_.wvu.FilterData" localSheetId="0" hidden="1">'на 01.08.2018'!$A$7:$J$407</definedName>
    <definedName name="Z_105D23B5_3830_4B2C_A4D4_FBFBD3BEFB9C_.wvu.FilterData" localSheetId="0" hidden="1">'на 01.08.2018'!$A$7:$H$151</definedName>
    <definedName name="Z_113A0779_204C_451B_8401_73E507046130_.wvu.FilterData" localSheetId="0" hidden="1">'на 01.08.2018'!$A$7:$J$407</definedName>
    <definedName name="Z_119EECA6_2DA1_40F6_BD98_65D18CFC0359_.wvu.FilterData" localSheetId="0" hidden="1">'на 01.08.2018'!$A$7:$J$407</definedName>
    <definedName name="Z_11B0FA8E_E0BF_44A4_A141_D0892BF4BA78_.wvu.FilterData" localSheetId="0" hidden="1">'на 01.08.2018'!$A$7:$J$407</definedName>
    <definedName name="Z_11EBBD1F_0821_4763_A781_80F95B559C64_.wvu.FilterData" localSheetId="0" hidden="1">'на 01.08.2018'!$A$7:$J$407</definedName>
    <definedName name="Z_12397037_6208_4B36_BC95_11438284A9DE_.wvu.FilterData" localSheetId="0" hidden="1">'на 01.08.2018'!$A$7:$H$151</definedName>
    <definedName name="Z_12C2408D_275D_4295_8823_146036CCAF72_.wvu.FilterData" localSheetId="0" hidden="1">'на 01.08.2018'!$A$7:$J$407</definedName>
    <definedName name="Z_130C16AD_E930_4810_BDF0_A6DD3A87B8D5_.wvu.FilterData" localSheetId="0" hidden="1">'на 01.08.2018'!$A$7:$J$407</definedName>
    <definedName name="Z_1315266B_953C_4E7F_B538_74B6DF400647_.wvu.FilterData" localSheetId="0" hidden="1">'на 01.08.2018'!$A$7:$H$151</definedName>
    <definedName name="Z_132984D2_035C_4C6F_8087_28C1188A76E6_.wvu.FilterData" localSheetId="0" hidden="1">'на 01.08.2018'!$A$7:$J$407</definedName>
    <definedName name="Z_13A75724_7658_4A80_9239_F37E0BC75B64_.wvu.FilterData" localSheetId="0" hidden="1">'на 01.08.2018'!$A$7:$J$407</definedName>
    <definedName name="Z_13BE7114_35DF_4699_8779_61985C68F6C3_.wvu.FilterData" localSheetId="0" hidden="1">'на 01.08.2018'!$A$7:$J$407</definedName>
    <definedName name="Z_13BE7114_35DF_4699_8779_61985C68F6C3_.wvu.PrintArea" localSheetId="0" hidden="1">'на 01.08.2018'!$A$1:$J$206</definedName>
    <definedName name="Z_13BE7114_35DF_4699_8779_61985C68F6C3_.wvu.PrintTitles" localSheetId="0" hidden="1">'на 01.08.2018'!$5:$8</definedName>
    <definedName name="Z_13E7ADA2_058C_4412_9AEA_31547694DD5C_.wvu.FilterData" localSheetId="0" hidden="1">'на 01.08.2018'!$A$7:$H$151</definedName>
    <definedName name="Z_1474826F_81A7_45CE_9E32_539008BC6006_.wvu.FilterData" localSheetId="0" hidden="1">'на 01.08.2018'!$A$7:$J$407</definedName>
    <definedName name="Z_148D8FAA_3DC1_4430_9D42_1AFD9B8B331B_.wvu.FilterData" localSheetId="0" hidden="1">'на 01.08.2018'!$A$7:$J$407</definedName>
    <definedName name="Z_1539101F_31E9_4994_A34D_436B2BB1B73C_.wvu.FilterData" localSheetId="0" hidden="1">'на 01.08.2018'!$A$7:$J$407</definedName>
    <definedName name="Z_158130B9_9537_4E7D_AC4C_ED389C9B13A6_.wvu.FilterData" localSheetId="0" hidden="1">'на 01.08.2018'!$A$7:$J$407</definedName>
    <definedName name="Z_15AF9AFF_36E4_41C3_A9EA_A83C0A87FA00_.wvu.FilterData" localSheetId="0" hidden="1">'на 01.08.2018'!$A$7:$J$407</definedName>
    <definedName name="Z_1611C1BA_C4E2_40AE_8F45_3BEDE164E518_.wvu.FilterData" localSheetId="0" hidden="1">'на 01.08.2018'!$A$7:$J$407</definedName>
    <definedName name="Z_16533C21_4A9A_450C_8A94_553B88C3A9CF_.wvu.FilterData" localSheetId="0" hidden="1">'на 01.08.2018'!$A$7:$H$151</definedName>
    <definedName name="Z_1682CF4C_6BE2_4E45_A613_382D117E51BF_.wvu.FilterData" localSheetId="0" hidden="1">'на 01.08.2018'!$A$7:$J$407</definedName>
    <definedName name="Z_168FD5D4_D13B_47B9_8E56_61C627E3620F_.wvu.FilterData" localSheetId="0" hidden="1">'на 01.08.2018'!$A$7:$H$151</definedName>
    <definedName name="Z_169B516E_654F_469D_A8A0_69AB59FA498D_.wvu.FilterData" localSheetId="0" hidden="1">'на 01.08.2018'!$A$7:$J$407</definedName>
    <definedName name="Z_176FBEC7_B2AF_4702_A894_382F81F9ECF6_.wvu.FilterData" localSheetId="0" hidden="1">'на 01.08.2018'!$A$7:$H$151</definedName>
    <definedName name="Z_17AC66D0_E8BD_44BA_92AB_131AEC3E5A62_.wvu.FilterData" localSheetId="0" hidden="1">'на 01.08.2018'!$A$7:$J$407</definedName>
    <definedName name="Z_17AEC02B_67B1_483A_97D2_C1C6DFD21518_.wvu.FilterData" localSheetId="0" hidden="1">'на 01.08.2018'!$A$7:$J$407</definedName>
    <definedName name="Z_1902C2E4_C521_44EB_B934_0EBD6E871DD8_.wvu.FilterData" localSheetId="0" hidden="1">'на 01.08.2018'!$A$7:$J$407</definedName>
    <definedName name="Z_191D2631_8F19_4FC0_96A1_F397D331A068_.wvu.FilterData" localSheetId="0" hidden="1">'на 01.08.2018'!$A$7:$J$407</definedName>
    <definedName name="Z_19497421_00C1_4657_A11B_18FB2BAAE62A_.wvu.FilterData" localSheetId="0" hidden="1">'на 01.08.2018'!$A$7:$J$407</definedName>
    <definedName name="Z_19510E6E_7565_4AC2_BCB4_A345501456B6_.wvu.FilterData" localSheetId="0" hidden="1">'на 01.08.2018'!$A$7:$H$151</definedName>
    <definedName name="Z_19A4AADC_FDEE_45BB_8FEE_0F5508EFB8E2_.wvu.FilterData" localSheetId="0" hidden="1">'на 01.08.2018'!$A$7:$J$407</definedName>
    <definedName name="Z_19B34FC3_E683_4280_90EE_7791220AE682_.wvu.FilterData" localSheetId="0" hidden="1">'на 01.08.2018'!$A$7:$J$407</definedName>
    <definedName name="Z_19E5B318_3123_4687_A10B_72F3BDA9A599_.wvu.FilterData" localSheetId="0" hidden="1">'на 01.08.2018'!$A$7:$J$407</definedName>
    <definedName name="Z_1ADD4354_436F_41C7_AFD6_B73FA2D9BC20_.wvu.FilterData" localSheetId="0" hidden="1">'на 01.08.2018'!$A$7:$J$407</definedName>
    <definedName name="Z_1B413C41_F5DB_4793_803B_D278F6A0BE2C_.wvu.FilterData" localSheetId="0" hidden="1">'на 01.08.2018'!$A$7:$J$407</definedName>
    <definedName name="Z_1B943BCB_9609_428B_963E_E25F01748D7C_.wvu.FilterData" localSheetId="0" hidden="1">'на 01.08.2018'!$A$7:$J$407</definedName>
    <definedName name="Z_1BA0A829_1467_4894_A294_9BFD1EA8F94D_.wvu.FilterData" localSheetId="0" hidden="1">'на 01.08.2018'!$A$7:$J$407</definedName>
    <definedName name="Z_1C384A54_E3F0_4C1E_862E_6CD9154B364F_.wvu.FilterData" localSheetId="0" hidden="1">'на 01.08.2018'!$A$7:$J$407</definedName>
    <definedName name="Z_1C3DF549_BEC3_47F7_8F0B_A96D42597ECF_.wvu.FilterData" localSheetId="0" hidden="1">'на 01.08.2018'!$A$7:$H$151</definedName>
    <definedName name="Z_1C681B2A_8932_44D9_BF50_EA5DBCC10436_.wvu.FilterData" localSheetId="0" hidden="1">'на 01.08.2018'!$A$7:$H$151</definedName>
    <definedName name="Z_1CB0764B_554D_4C09_98DC_8DED9FC27F03_.wvu.FilterData" localSheetId="0" hidden="1">'на 01.08.2018'!$A$7:$J$407</definedName>
    <definedName name="Z_1CB0CE3F_75F2_462B_8FE5_E94B0D7D6C1F_.wvu.FilterData" localSheetId="0" hidden="1">'на 01.08.2018'!$A$7:$J$407</definedName>
    <definedName name="Z_1CB5C523_AFA5_43A8_9C28_9F12CFE5BE65_.wvu.FilterData" localSheetId="0" hidden="1">'на 01.08.2018'!$A$7:$J$407</definedName>
    <definedName name="Z_1CEF9102_6C60_416B_8820_19DA6CA2FF8F_.wvu.FilterData" localSheetId="0" hidden="1">'на 01.08.2018'!$A$7:$J$407</definedName>
    <definedName name="Z_1D2C2901_70D8_494F_B885_AA5F7F9A1D2E_.wvu.FilterData" localSheetId="0" hidden="1">'на 01.08.2018'!$A$7:$J$407</definedName>
    <definedName name="Z_1D546444_6D70_47F2_86F2_EDA85896BE29_.wvu.FilterData" localSheetId="0" hidden="1">'на 01.08.2018'!$A$7:$J$407</definedName>
    <definedName name="Z_1F274A4D_4DCC_44CA_A1BD_90B7EE180486_.wvu.FilterData" localSheetId="0" hidden="1">'на 01.08.2018'!$A$7:$H$151</definedName>
    <definedName name="Z_1F6B5B08_FAE9_43CF_A27B_EE7ACD6D4DF6_.wvu.FilterData" localSheetId="0" hidden="1">'на 01.08.2018'!$A$7:$J$407</definedName>
    <definedName name="Z_1F885BC0_FA2D_45E9_BC66_C7BA68F6529B_.wvu.FilterData" localSheetId="0" hidden="1">'на 01.08.2018'!$A$7:$J$407</definedName>
    <definedName name="Z_1FF678B1_7F2B_4362_81E7_D3C79ED64B95_.wvu.FilterData" localSheetId="0" hidden="1">'на 01.08.2018'!$A$7:$H$151</definedName>
    <definedName name="Z_20461DED_BCEE_4284_A6DA_6F07C40C8239_.wvu.FilterData" localSheetId="0" hidden="1">'на 01.08.2018'!$A$7:$J$407</definedName>
    <definedName name="Z_20A3EB12_07C5_4317_9D11_7C0131FF1F02_.wvu.FilterData" localSheetId="0" hidden="1">'на 01.08.2018'!$A$7:$J$407</definedName>
    <definedName name="Z_215E0AF3_2FB9_4AD2_85EB_5BB3A76EA017_.wvu.FilterData" localSheetId="0" hidden="1">'на 01.08.2018'!$A$7:$J$407</definedName>
    <definedName name="Z_216AEA56_C079_4104_83C7_B22F3C2C4895_.wvu.FilterData" localSheetId="0" hidden="1">'на 01.08.2018'!$A$7:$H$151</definedName>
    <definedName name="Z_2181C7D4_AA52_40AC_A808_5D532F9A4DB9_.wvu.FilterData" localSheetId="0" hidden="1">'на 01.08.2018'!$A$7:$H$151</definedName>
    <definedName name="Z_222CB208_6EE7_4ACF_9056_A80606B8DEAE_.wvu.FilterData" localSheetId="0" hidden="1">'на 01.08.2018'!$A$7:$J$407</definedName>
    <definedName name="Z_22A3361C_6866_4206_B8FA_E848438D95B8_.wvu.FilterData" localSheetId="0" hidden="1">'на 01.08.2018'!$A$7:$H$151</definedName>
    <definedName name="Z_23D71F5A_A534_4F07_942A_44ED3D76C570_.wvu.FilterData" localSheetId="0" hidden="1">'на 01.08.2018'!$A$7:$J$407</definedName>
    <definedName name="Z_246D425F_E7DE_4F74_93E1_1CA6487BB7AF_.wvu.FilterData" localSheetId="0" hidden="1">'на 01.08.2018'!$A$7:$J$407</definedName>
    <definedName name="Z_24860D1B_9CB0_4DBB_9F9A_A7B23A9FBD9E_.wvu.FilterData" localSheetId="0" hidden="1">'на 01.08.2018'!$A$7:$J$407</definedName>
    <definedName name="Z_24D1D1DF_90B3_41D1_82E1_05DE887CC58D_.wvu.FilterData" localSheetId="0" hidden="1">'на 01.08.2018'!$A$7:$H$151</definedName>
    <definedName name="Z_24E5C1BC_322C_4FEF_B964_F0DCC04482C1_.wvu.Cols" localSheetId="0" hidden="1">'на 01.08.2018'!#REF!,'на 01.08.2018'!#REF!</definedName>
    <definedName name="Z_24E5C1BC_322C_4FEF_B964_F0DCC04482C1_.wvu.FilterData" localSheetId="0" hidden="1">'на 01.08.2018'!$A$7:$H$151</definedName>
    <definedName name="Z_24E5C1BC_322C_4FEF_B964_F0DCC04482C1_.wvu.Rows" localSheetId="0" hidden="1">'на 01.08.2018'!#REF!</definedName>
    <definedName name="Z_25DD804F_4FCB_49C0_B290_F226E6C8FC4D_.wvu.FilterData" localSheetId="0" hidden="1">'на 01.08.2018'!$A$7:$J$407</definedName>
    <definedName name="Z_25F305AA_6420_44FE_A658_6597DFDEDA7F_.wvu.FilterData" localSheetId="0" hidden="1">'на 01.08.2018'!$A$7:$J$407</definedName>
    <definedName name="Z_26390C63_E690_4CD6_B911_4F7F9CCE06AD_.wvu.FilterData" localSheetId="0" hidden="1">'на 01.08.2018'!$A$7:$J$407</definedName>
    <definedName name="Z_2647282E_5B25_4148_AAD9_72AB0A3F24C4_.wvu.FilterData" localSheetId="0" hidden="1">'на 01.08.2018'!$A$3:$K$205</definedName>
    <definedName name="Z_26E7CD7D_71FD_4075_B268_E6444384CE7D_.wvu.FilterData" localSheetId="0" hidden="1">'на 01.08.2018'!$A$7:$H$151</definedName>
    <definedName name="Z_271A6422_0558_45A4_90D0_4FBBFA0C466A_.wvu.FilterData" localSheetId="0" hidden="1">'на 01.08.2018'!$A$7:$J$407</definedName>
    <definedName name="Z_2751B79E_F60F_449F_9B1A_ED01F0EE4A3F_.wvu.FilterData" localSheetId="0" hidden="1">'на 01.08.2018'!$A$7:$J$407</definedName>
    <definedName name="Z_28008BE5_0693_468D_890E_2AE562EDDFCA_.wvu.FilterData" localSheetId="0" hidden="1">'на 01.08.2018'!$A$7:$H$151</definedName>
    <definedName name="Z_282F013D_E5B1_4C17_8727_7949891CEFC8_.wvu.FilterData" localSheetId="0" hidden="1">'на 01.08.2018'!$A$7:$J$407</definedName>
    <definedName name="Z_2932A736_9A81_4C2B_931E_457899534006_.wvu.FilterData" localSheetId="0" hidden="1">'на 01.08.2018'!$A$7:$J$407</definedName>
    <definedName name="Z_29A3F31E_AA0E_4520_83F3_6EDE69E47FB4_.wvu.FilterData" localSheetId="0" hidden="1">'на 01.08.2018'!$A$7:$J$407</definedName>
    <definedName name="Z_29D1C55E_0AE0_4CA9_A4C9_F358DEE7E9AD_.wvu.FilterData" localSheetId="0" hidden="1">'на 01.08.2018'!$A$7:$J$407</definedName>
    <definedName name="Z_2A075779_EE89_4995_9517_DAD5135FF513_.wvu.FilterData" localSheetId="0" hidden="1">'на 01.08.2018'!$A$7:$J$407</definedName>
    <definedName name="Z_2A9D3288_FE38_46DD_A0BD_6FD4437B54BF_.wvu.FilterData" localSheetId="0" hidden="1">'на 01.08.2018'!$A$7:$J$407</definedName>
    <definedName name="Z_2B4EF399_1F78_4650_9196_70339D27DB54_.wvu.FilterData" localSheetId="0" hidden="1">'на 01.08.2018'!$A$7:$J$407</definedName>
    <definedName name="Z_2B67E997_66AF_4883_9EE5_9876648FDDE9_.wvu.FilterData" localSheetId="0" hidden="1">'на 01.08.2018'!$A$7:$J$407</definedName>
    <definedName name="Z_2B6BAC9D_8ECF_4B5C_AEA7_CCE1C0524E55_.wvu.FilterData" localSheetId="0" hidden="1">'на 01.08.2018'!$A$7:$J$407</definedName>
    <definedName name="Z_2C029299_5EEC_4151_A9E2_241D31E08692_.wvu.FilterData" localSheetId="0" hidden="1">'на 01.08.2018'!$A$7:$J$407</definedName>
    <definedName name="Z_2C43A648_766E_499E_95B2_EA6F7EA791D4_.wvu.FilterData" localSheetId="0" hidden="1">'на 01.08.2018'!$A$7:$J$407</definedName>
    <definedName name="Z_2C47EAD7_6B0B_40AB_9599_0BF3302E35F1_.wvu.FilterData" localSheetId="0" hidden="1">'на 01.08.2018'!$A$7:$H$151</definedName>
    <definedName name="Z_2CD18B03_71F5_4B8A_8C6C_592F5A66335B_.wvu.FilterData" localSheetId="0" hidden="1">'на 01.08.2018'!$A$7:$J$407</definedName>
    <definedName name="Z_2D011736_53B8_48A8_8C2E_71DD995F6546_.wvu.FilterData" localSheetId="0" hidden="1">'на 01.08.2018'!$A$7:$J$407</definedName>
    <definedName name="Z_2D540280_F40F_4530_A32A_1FF2E78E7147_.wvu.FilterData" localSheetId="0" hidden="1">'на 01.08.2018'!$A$7:$J$407</definedName>
    <definedName name="Z_2D918A37_6905_4BEF_BC3A_DA45E968DAC3_.wvu.FilterData" localSheetId="0" hidden="1">'на 01.08.2018'!$A$7:$H$151</definedName>
    <definedName name="Z_2DCF6207_B24B_43F5_B844_6C1E92F9CADA_.wvu.FilterData" localSheetId="0" hidden="1">'на 01.08.2018'!$A$7:$J$407</definedName>
    <definedName name="Z_2DF88C31_E5A0_4DFE_877D_5A31D3992603_.wvu.Rows" localSheetId="0" hidden="1">'на 01.08.2018'!#REF!,'на 01.08.2018'!#REF!,'на 01.08.2018'!#REF!,'на 01.08.2018'!#REF!,'на 01.08.2018'!#REF!,'на 01.08.2018'!#REF!,'на 01.08.2018'!#REF!,'на 01.08.2018'!#REF!,'на 01.08.2018'!#REF!,'на 01.08.2018'!#REF!,'на 01.08.2018'!#REF!</definedName>
    <definedName name="Z_2F3BAFC5_8792_4BC0_833F_5CB9ACB14A14_.wvu.FilterData" localSheetId="0" hidden="1">'на 01.08.2018'!$A$7:$H$151</definedName>
    <definedName name="Z_2F3DE7DB_1DEA_4A0C_88EC_B05C9EEC768F_.wvu.FilterData" localSheetId="0" hidden="1">'на 01.08.2018'!$A$7:$J$407</definedName>
    <definedName name="Z_2F72C4E3_E946_4870_A59B_C47D17A3E8B0_.wvu.FilterData" localSheetId="0" hidden="1">'на 01.08.2018'!$A$7:$J$407</definedName>
    <definedName name="Z_2F7AC811_CA37_46E3_866E_6E10DF43054A_.wvu.FilterData" localSheetId="0" hidden="1">'на 01.08.2018'!$A$7:$J$407</definedName>
    <definedName name="Z_2FAB8F10_5F5A_4B70_9158_E79B14A6565A_.wvu.FilterData" localSheetId="0" hidden="1">'на 01.08.2018'!$A$7:$J$407</definedName>
    <definedName name="Z_300D3722_BC5B_4EFC_A306_CB3461E96075_.wvu.FilterData" localSheetId="0" hidden="1">'на 01.08.2018'!$A$7:$J$407</definedName>
    <definedName name="Z_308AF0B3_EE19_4841_BBC0_915C9A7203E9_.wvu.FilterData" localSheetId="0" hidden="1">'на 01.08.2018'!$A$7:$J$407</definedName>
    <definedName name="Z_30F94082_E7C8_4DE7_AE26_19B3A4317363_.wvu.FilterData" localSheetId="0" hidden="1">'на 01.08.2018'!$A$7:$J$407</definedName>
    <definedName name="Z_315B3829_E75D_48BB_A407_88A96C0D6A4B_.wvu.FilterData" localSheetId="0" hidden="1">'на 01.08.2018'!$A$7:$J$407</definedName>
    <definedName name="Z_316B9C14_7546_49E5_A384_4190EC7682DE_.wvu.FilterData" localSheetId="0" hidden="1">'на 01.08.2018'!$A$7:$J$407</definedName>
    <definedName name="Z_31985263_3556_4B71_A26F_62706F49B320_.wvu.FilterData" localSheetId="0" hidden="1">'на 01.08.2018'!$A$7:$H$151</definedName>
    <definedName name="Z_31C5283F_7633_4B8A_ADD5_7EB245AE899F_.wvu.FilterData" localSheetId="0" hidden="1">'на 01.08.2018'!$A$7:$J$407</definedName>
    <definedName name="Z_31EABA3C_DD8D_46BF_85B1_09527EF8E816_.wvu.FilterData" localSheetId="0" hidden="1">'на 01.08.2018'!$A$7:$H$151</definedName>
    <definedName name="Z_328B1FBD_B9E0_4F8C_AA1F_438ED0F19823_.wvu.FilterData" localSheetId="0" hidden="1">'на 01.08.2018'!$A$7:$J$407</definedName>
    <definedName name="Z_32F81156_0F3B_49A8_B56D_9A01AA7C97FE_.wvu.FilterData" localSheetId="0" hidden="1">'на 01.08.2018'!$A$7:$J$407</definedName>
    <definedName name="Z_33081AFE_875F_4448_8DBB_C2288E582829_.wvu.FilterData" localSheetId="0" hidden="1">'на 01.08.2018'!$A$7:$J$407</definedName>
    <definedName name="Z_34587A22_A707_48EC_A6D8_8CA0D443CB5A_.wvu.FilterData" localSheetId="0" hidden="1">'на 01.08.2018'!$A$7:$J$407</definedName>
    <definedName name="Z_34E97F8E_B808_4C29_AFA8_24160BA8B576_.wvu.FilterData" localSheetId="0" hidden="1">'на 01.08.2018'!$A$7:$H$151</definedName>
    <definedName name="Z_354643EC_374D_4252_A3BA_624B9338CCF6_.wvu.FilterData" localSheetId="0" hidden="1">'на 01.08.2018'!$A$7:$J$407</definedName>
    <definedName name="Z_356902C5_CBA1_407E_849C_39B6CAAFCD34_.wvu.FilterData" localSheetId="0" hidden="1">'на 01.08.2018'!$A$7:$J$407</definedName>
    <definedName name="Z_356FBDD5_3775_4781_9E0A_901095CE6157_.wvu.FilterData" localSheetId="0" hidden="1">'на 01.08.2018'!$A$7:$J$407</definedName>
    <definedName name="Z_3597F15D_13FB_47E4_B2D7_0713796F1B32_.wvu.FilterData" localSheetId="0" hidden="1">'на 01.08.2018'!$A$7:$H$151</definedName>
    <definedName name="Z_35A82584_BCCD_413D_BF58_739C849379E3_.wvu.FilterData" localSheetId="0" hidden="1">'на 01.08.2018'!$A$7:$J$407</definedName>
    <definedName name="Z_36279478_DEDD_46A7_8B6D_9500CB65A35C_.wvu.FilterData" localSheetId="0" hidden="1">'на 01.08.2018'!$A$7:$H$151</definedName>
    <definedName name="Z_36282042_958F_4D98_9515_9E9271F26AA2_.wvu.FilterData" localSheetId="0" hidden="1">'на 01.08.2018'!$A$7:$H$151</definedName>
    <definedName name="Z_36483E9A_03E9_431F_B24B_73C77EA6547E_.wvu.FilterData" localSheetId="0" hidden="1">'на 01.08.2018'!$A$7:$J$407</definedName>
    <definedName name="Z_368728BB_F981_4DE3_8F4E_C77C2580C6B3_.wvu.FilterData" localSheetId="0" hidden="1">'на 01.08.2018'!$A$7:$J$407</definedName>
    <definedName name="Z_36AEB3FF_FCBC_4E21_8EFE_F20781816ED3_.wvu.FilterData" localSheetId="0" hidden="1">'на 01.08.2018'!$A$7:$H$151</definedName>
    <definedName name="Z_371CA4AD_891B_4B1D_9403_45AB26546607_.wvu.FilterData" localSheetId="0" hidden="1">'на 01.08.2018'!$A$7:$J$407</definedName>
    <definedName name="Z_375FD1ED_0F0C_4C78_AE3D_1D583BC74E47_.wvu.FilterData" localSheetId="0" hidden="1">'на 01.08.2018'!$A$7:$J$407</definedName>
    <definedName name="Z_3780FC5F_184E_406C_B40E_6BE29406408E_.wvu.FilterData" localSheetId="0" hidden="1">'на 01.08.2018'!$A$7:$J$407</definedName>
    <definedName name="Z_3789C719_2C4D_4FFB_B9EF_5AA095975824_.wvu.FilterData" localSheetId="0" hidden="1">'на 01.08.2018'!$A$7:$J$407</definedName>
    <definedName name="Z_37F8CE32_8CE8_4D95_9C0E_63112E6EFFE9_.wvu.Cols" localSheetId="0" hidden="1">'на 01.08.2018'!#REF!</definedName>
    <definedName name="Z_37F8CE32_8CE8_4D95_9C0E_63112E6EFFE9_.wvu.FilterData" localSheetId="0" hidden="1">'на 01.08.2018'!$A$7:$H$151</definedName>
    <definedName name="Z_37F8CE32_8CE8_4D95_9C0E_63112E6EFFE9_.wvu.PrintArea" localSheetId="0" hidden="1">'на 01.08.2018'!$A$1:$J$151</definedName>
    <definedName name="Z_37F8CE32_8CE8_4D95_9C0E_63112E6EFFE9_.wvu.PrintTitles" localSheetId="0" hidden="1">'на 01.08.2018'!$5:$8</definedName>
    <definedName name="Z_37F8CE32_8CE8_4D95_9C0E_63112E6EFFE9_.wvu.Rows" localSheetId="0" hidden="1">'на 01.08.2018'!#REF!,'на 01.08.2018'!#REF!,'на 01.08.2018'!#REF!,'на 01.08.2018'!#REF!,'на 01.08.2018'!#REF!,'на 01.08.2018'!#REF!,'на 01.08.2018'!#REF!,'на 01.08.2018'!#REF!,'на 01.08.2018'!#REF!,'на 01.08.2018'!#REF!,'на 01.08.2018'!#REF!,'на 01.08.2018'!#REF!,'на 01.08.2018'!#REF!,'на 01.08.2018'!#REF!,'на 01.08.2018'!#REF!,'на 01.08.2018'!#REF!,'на 01.08.2018'!#REF!</definedName>
    <definedName name="Z_386EE007_6994_4AA6_8824_D461BF01F1EA_.wvu.FilterData" localSheetId="0" hidden="1">'на 01.08.2018'!$A$7:$J$407</definedName>
    <definedName name="Z_394FB935_0201_44F8_9182_26C511D48F51_.wvu.FilterData" localSheetId="0" hidden="1">'на 01.08.2018'!$A$7:$J$407</definedName>
    <definedName name="Z_39897EE2_53F6_432A_9A7F_7DBB2FBB08E4_.wvu.FilterData" localSheetId="0" hidden="1">'на 01.08.2018'!$A$7:$J$407</definedName>
    <definedName name="Z_3A08D49D_7322_4FD5_90D4_F8436B9BCFE3_.wvu.FilterData" localSheetId="0" hidden="1">'на 01.08.2018'!$A$7:$J$407</definedName>
    <definedName name="Z_3A152827_EFCD_4FCD_A4F0_81C604FF3F88_.wvu.FilterData" localSheetId="0" hidden="1">'на 01.08.2018'!$A$7:$J$407</definedName>
    <definedName name="Z_3A3DB971_386F_40FA_8DD4_4A74AFE3B4C9_.wvu.FilterData" localSheetId="0" hidden="1">'на 01.08.2018'!$A$7:$J$407</definedName>
    <definedName name="Z_3AAEA08B_779A_471D_BFA0_0D98BF9A4FAD_.wvu.FilterData" localSheetId="0" hidden="1">'на 01.08.2018'!$A$7:$H$151</definedName>
    <definedName name="Z_3C664174_3E98_4762_A560_3810A313981F_.wvu.FilterData" localSheetId="0" hidden="1">'на 01.08.2018'!$A$7:$J$407</definedName>
    <definedName name="Z_3C9F72CF_10C2_48CF_BBB6_A2B9A1393F37_.wvu.FilterData" localSheetId="0" hidden="1">'на 01.08.2018'!$A$7:$H$151</definedName>
    <definedName name="Z_3CBCA6B7_5D7C_44A4_844A_26E2A61FDE86_.wvu.FilterData" localSheetId="0" hidden="1">'на 01.08.2018'!$A$7:$J$407</definedName>
    <definedName name="Z_3D1280C8_646B_4BB2_862F_8A8207220C6A_.wvu.FilterData" localSheetId="0" hidden="1">'на 01.08.2018'!$A$7:$H$151</definedName>
    <definedName name="Z_3D4245D9_9AB3_43FE_97D0_205A6EA7E6E4_.wvu.FilterData" localSheetId="0" hidden="1">'на 01.08.2018'!$A$7:$J$407</definedName>
    <definedName name="Z_3D5A28D4_CB7B_405C_9FFF_EB22C14AB77F_.wvu.FilterData" localSheetId="0" hidden="1">'на 01.08.2018'!$A$7:$J$407</definedName>
    <definedName name="Z_3D6E136A_63AE_4912_A965_BD438229D989_.wvu.FilterData" localSheetId="0" hidden="1">'на 01.08.2018'!$A$7:$J$407</definedName>
    <definedName name="Z_3DB4F6FC_CE58_4083_A6ED_88DCB901BB99_.wvu.FilterData" localSheetId="0" hidden="1">'на 01.08.2018'!$A$7:$H$151</definedName>
    <definedName name="Z_3E14FD86_95B1_4D0E_A8F6_A4FFDE0E3FF0_.wvu.FilterData" localSheetId="0" hidden="1">'на 01.08.2018'!$A$7:$J$407</definedName>
    <definedName name="Z_3E7BBA27_FCB5_4D66_864C_8656009B9E88_.wvu.FilterData" localSheetId="0" hidden="1">'на 01.08.2018'!$A$3:$K$205</definedName>
    <definedName name="Z_3EEA7E1A_5F2B_4408_A34C_1F0223B5B245_.wvu.FilterData" localSheetId="0" hidden="1">'на 01.08.2018'!$A$7:$J$407</definedName>
    <definedName name="Z_3EEA7E1A_5F2B_4408_A34C_1F0223B5B245_.wvu.PrintArea" localSheetId="0" hidden="1">'на 01.08.2018'!$A$1:$J$206</definedName>
    <definedName name="Z_3EEA7E1A_5F2B_4408_A34C_1F0223B5B245_.wvu.PrintTitles" localSheetId="0" hidden="1">'на 01.08.2018'!$5:$8</definedName>
    <definedName name="Z_3F0F098D_D998_48FD_BB26_7A5537CB4DC9_.wvu.FilterData" localSheetId="0" hidden="1">'на 01.08.2018'!$A$7:$J$407</definedName>
    <definedName name="Z_3F4E18FA_E0CE_43C2_A7F4_5CAE036892ED_.wvu.FilterData" localSheetId="0" hidden="1">'на 01.08.2018'!$A$7:$J$407</definedName>
    <definedName name="Z_3F7954D6_04C1_4B23_AE36_0FF9609A2280_.wvu.FilterData" localSheetId="0" hidden="1">'на 01.08.2018'!$A$7:$J$407</definedName>
    <definedName name="Z_3F839701_87D5_496C_AD9C_2B5AE5742513_.wvu.FilterData" localSheetId="0" hidden="1">'на 01.08.2018'!$A$7:$J$407</definedName>
    <definedName name="Z_3FE8ACF3_2097_4BA9_8230_2DBD30F09632_.wvu.FilterData" localSheetId="0" hidden="1">'на 01.08.2018'!$A$7:$J$407</definedName>
    <definedName name="Z_3FEA0B99_83A0_4934_91F1_66BC8E596ABB_.wvu.FilterData" localSheetId="0" hidden="1">'на 01.08.2018'!$A$7:$J$407</definedName>
    <definedName name="Z_3FEDCFF8_5450_469D_9A9E_38AB8819A083_.wvu.FilterData" localSheetId="0" hidden="1">'на 01.08.2018'!$A$7:$J$407</definedName>
    <definedName name="Z_402DFE3F_A5E1_41E8_BB4F_E3062FAE22D8_.wvu.FilterData" localSheetId="0" hidden="1">'на 01.08.2018'!$A$7:$J$407</definedName>
    <definedName name="Z_403313B7_B74E_4D03_8AB9_B2A52A5BA330_.wvu.FilterData" localSheetId="0" hidden="1">'на 01.08.2018'!$A$7:$H$151</definedName>
    <definedName name="Z_4055661A_C391_44E3_B71B_DF824D593415_.wvu.FilterData" localSheetId="0" hidden="1">'на 01.08.2018'!$A$7:$H$151</definedName>
    <definedName name="Z_413E8ADC_60FE_4AEB_A365_51405ED7DAEF_.wvu.FilterData" localSheetId="0" hidden="1">'на 01.08.2018'!$A$7:$J$407</definedName>
    <definedName name="Z_415B8653_FE9C_472E_85AE_9CFA9B00FD5E_.wvu.FilterData" localSheetId="0" hidden="1">'на 01.08.2018'!$A$7:$H$151</definedName>
    <definedName name="Z_418F9F46_9018_4AFC_A504_8CA60A905B83_.wvu.FilterData" localSheetId="0" hidden="1">'на 01.08.2018'!$A$7:$J$407</definedName>
    <definedName name="Z_41C6EAF5_F389_4A73_A5DF_3E2ABACB9DC1_.wvu.FilterData" localSheetId="0" hidden="1">'на 01.08.2018'!$A$7:$J$407</definedName>
    <definedName name="Z_422AF1DB_ADD9_4056_90D1_EF57FA0619FA_.wvu.FilterData" localSheetId="0" hidden="1">'на 01.08.2018'!$A$7:$J$407</definedName>
    <definedName name="Z_423AE2BD_6FE7_4E39_8400_BD8A00496896_.wvu.FilterData" localSheetId="0" hidden="1">'на 01.08.2018'!$A$7:$J$407</definedName>
    <definedName name="Z_42BF13A9_20A4_4030_912B_F63923E11DBF_.wvu.FilterData" localSheetId="0" hidden="1">'на 01.08.2018'!$A$7:$J$407</definedName>
    <definedName name="Z_4388DD05_A74C_4C1C_A344_6EEDB2F4B1B0_.wvu.FilterData" localSheetId="0" hidden="1">'на 01.08.2018'!$A$7:$H$151</definedName>
    <definedName name="Z_43F7D742_5383_4CCE_A058_3A12F3676DF6_.wvu.FilterData" localSheetId="0" hidden="1">'на 01.08.2018'!$A$7:$J$407</definedName>
    <definedName name="Z_445590C0_7350_4A17_AB85_F8DCF9494ECC_.wvu.FilterData" localSheetId="0" hidden="1">'на 01.08.2018'!$A$7:$H$151</definedName>
    <definedName name="Z_448249C8_AE56_4244_9A71_332B9BB563B1_.wvu.FilterData" localSheetId="0" hidden="1">'на 01.08.2018'!$A$7:$J$407</definedName>
    <definedName name="Z_45D27932_FD3D_46DE_B431_4E5606457D7F_.wvu.FilterData" localSheetId="0" hidden="1">'на 01.08.2018'!$A$7:$H$151</definedName>
    <definedName name="Z_45DE1976_7F07_4EB4_8A9C_FB72D060BEFA_.wvu.FilterData" localSheetId="0" hidden="1">'на 01.08.2018'!$A$7:$J$407</definedName>
    <definedName name="Z_45DE1976_7F07_4EB4_8A9C_FB72D060BEFA_.wvu.PrintArea" localSheetId="0" hidden="1">'на 01.08.2018'!$A$1:$J$205</definedName>
    <definedName name="Z_45DE1976_7F07_4EB4_8A9C_FB72D060BEFA_.wvu.PrintTitles" localSheetId="0" hidden="1">'на 01.08.2018'!$5:$8</definedName>
    <definedName name="Z_463F3E4B_81D6_4261_A251_5FB4227E67B1_.wvu.FilterData" localSheetId="0" hidden="1">'на 01.08.2018'!$A$7:$J$407</definedName>
    <definedName name="Z_4765959C_9F0B_44DF_B00A_10C6BB8CF204_.wvu.FilterData" localSheetId="0" hidden="1">'на 01.08.2018'!$A$7:$J$407</definedName>
    <definedName name="Z_47BCB1EA_366A_4F56_B866_A7D2D6FB6413_.wvu.FilterData" localSheetId="0" hidden="1">'на 01.08.2018'!$A$7:$J$407</definedName>
    <definedName name="Z_47CE02E9_7BC4_47FC_9B44_1B5CC8466C98_.wvu.FilterData" localSheetId="0" hidden="1">'на 01.08.2018'!$A$7:$J$407</definedName>
    <definedName name="Z_47DE35B6_B347_4C65_8E49_C2008CA773EB_.wvu.FilterData" localSheetId="0" hidden="1">'на 01.08.2018'!$A$7:$H$151</definedName>
    <definedName name="Z_47E54F1A_929E_4350_846F_D427E0D466DD_.wvu.FilterData" localSheetId="0" hidden="1">'на 01.08.2018'!$A$7:$J$407</definedName>
    <definedName name="Z_486156AC_4370_4C02_BA8A_CB9B49D1A8EC_.wvu.FilterData" localSheetId="0" hidden="1">'на 01.08.2018'!$A$7:$J$407</definedName>
    <definedName name="Z_490A2F1C_31D3_46A4_90C2_4FE00A2A3110_.wvu.FilterData" localSheetId="0" hidden="1">'на 01.08.2018'!$A$7:$J$407</definedName>
    <definedName name="Z_495CB41C_9D74_45FB_9A3C_30411D304A3A_.wvu.FilterData" localSheetId="0" hidden="1">'на 01.08.2018'!$A$7:$J$407</definedName>
    <definedName name="Z_49C7329D_3247_4713_BC9A_64F0EE2B0B3C_.wvu.FilterData" localSheetId="0" hidden="1">'на 01.08.2018'!$A$7:$J$407</definedName>
    <definedName name="Z_49E10B09_97E3_41C9_892E_7D9C5DFF5740_.wvu.FilterData" localSheetId="0" hidden="1">'на 01.08.2018'!$A$7:$J$407</definedName>
    <definedName name="Z_4A8D74AF_6B6C_4239_9EC3_301119213646_.wvu.FilterData" localSheetId="0" hidden="1">'на 01.08.2018'!$A$7:$J$407</definedName>
    <definedName name="Z_4AF0FF7E_D940_4246_AB71_AC8FEDA2EF24_.wvu.FilterData" localSheetId="0" hidden="1">'на 01.08.2018'!$A$7:$J$407</definedName>
    <definedName name="Z_4BB7905C_0E11_42F1_848D_90186131796A_.wvu.FilterData" localSheetId="0" hidden="1">'на 01.08.2018'!$A$7:$H$151</definedName>
    <definedName name="Z_4BE15B2D_077F_41A8_A21C_AB77D19D57D3_.wvu.FilterData" localSheetId="0" hidden="1">'на 01.08.2018'!$A$7:$J$407</definedName>
    <definedName name="Z_4C1FE39D_945F_4F14_94DF_F69B283DCD9F_.wvu.FilterData" localSheetId="0" hidden="1">'на 01.08.2018'!$A$7:$H$151</definedName>
    <definedName name="Z_4CA010EE_9FB5_4C7E_A14E_34EFE4C7E4F1_.wvu.FilterData" localSheetId="0" hidden="1">'на 01.08.2018'!$A$7:$J$407</definedName>
    <definedName name="Z_4CEB490B_58FB_4CA0_AAF2_63178FECD849_.wvu.FilterData" localSheetId="0" hidden="1">'на 01.08.2018'!$A$7:$J$407</definedName>
    <definedName name="Z_4DBA5214_E42E_4E7C_B43C_190A2BF79ACC_.wvu.FilterData" localSheetId="0" hidden="1">'на 01.08.2018'!$A$7:$J$407</definedName>
    <definedName name="Z_4DC9D79A_8761_4284_BFE5_DFE7738AB4F8_.wvu.FilterData" localSheetId="0" hidden="1">'на 01.08.2018'!$A$7:$J$407</definedName>
    <definedName name="Z_4DF21929_63B0_45D6_9063_EE3D75E46DF0_.wvu.FilterData" localSheetId="0" hidden="1">'на 01.08.2018'!$A$7:$J$407</definedName>
    <definedName name="Z_4E70B456_53A6_4A9B_B0D8_E54D21A50BAA_.wvu.FilterData" localSheetId="0" hidden="1">'на 01.08.2018'!$A$7:$J$407</definedName>
    <definedName name="Z_4EB9A2EB_6EC6_4AFE_AFFA_537868B4F130_.wvu.FilterData" localSheetId="0" hidden="1">'на 01.08.2018'!$A$7:$J$407</definedName>
    <definedName name="Z_4EF3C623_C372_46C1_AA60_4AC85C37C9F2_.wvu.FilterData" localSheetId="0" hidden="1">'на 01.08.2018'!$A$7:$J$407</definedName>
    <definedName name="Z_4FA4A69A_6589_44A8_8710_9041295BCBA3_.wvu.FilterData" localSheetId="0" hidden="1">'на 01.08.2018'!$A$7:$J$407</definedName>
    <definedName name="Z_4FE18469_4F1B_4C4F_94F8_2337C288BBDA_.wvu.FilterData" localSheetId="0" hidden="1">'на 01.08.2018'!$A$7:$J$407</definedName>
    <definedName name="Z_5039ACE2_215B_49F3_AC23_F5E171EB2E04_.wvu.FilterData" localSheetId="0" hidden="1">'на 01.08.2018'!$A$7:$J$407</definedName>
    <definedName name="Z_50C7EE06_D3E5_466A_B02E_784815AC69C9_.wvu.FilterData" localSheetId="0" hidden="1">'на 01.08.2018'!$A$7:$J$407</definedName>
    <definedName name="Z_512708F0_FC6D_4404_BE68_DA23201791B7_.wvu.FilterData" localSheetId="0" hidden="1">'на 01.08.2018'!$A$7:$J$407</definedName>
    <definedName name="Z_51BD5A76_12FD_4D74_BB88_134070337907_.wvu.FilterData" localSheetId="0" hidden="1">'на 01.08.2018'!$A$7:$J$407</definedName>
    <definedName name="Z_52ACD1DE_5C8C_419B_897D_A938C2151D22_.wvu.FilterData" localSheetId="0" hidden="1">'на 01.08.2018'!$A$7:$J$407</definedName>
    <definedName name="Z_52C40832_4D48_45A4_B802_95C62DCB5A61_.wvu.FilterData" localSheetId="0" hidden="1">'на 01.08.2018'!$A$7:$H$151</definedName>
    <definedName name="Z_539CB3DF_9B66_4BE7_9074_8CE0405EB8A6_.wvu.Cols" localSheetId="0" hidden="1">'на 01.08.2018'!#REF!,'на 01.08.2018'!#REF!</definedName>
    <definedName name="Z_539CB3DF_9B66_4BE7_9074_8CE0405EB8A6_.wvu.FilterData" localSheetId="0" hidden="1">'на 01.08.2018'!$A$7:$J$407</definedName>
    <definedName name="Z_539CB3DF_9B66_4BE7_9074_8CE0405EB8A6_.wvu.PrintArea" localSheetId="0" hidden="1">'на 01.08.2018'!$A$1:$J$201</definedName>
    <definedName name="Z_539CB3DF_9B66_4BE7_9074_8CE0405EB8A6_.wvu.PrintTitles" localSheetId="0" hidden="1">'на 01.08.2018'!$5:$8</definedName>
    <definedName name="Z_543FDC9E_DC95_4C7A_84E4_76AA766A82EF_.wvu.FilterData" localSheetId="0" hidden="1">'на 01.08.2018'!$A$7:$J$407</definedName>
    <definedName name="Z_55266A36_B6A9_42E1_8467_17D14F12BABD_.wvu.FilterData" localSheetId="0" hidden="1">'на 01.08.2018'!$A$7:$H$151</definedName>
    <definedName name="Z_55F24CBB_212F_42F4_BB98_92561BDA95C3_.wvu.FilterData" localSheetId="0" hidden="1">'на 01.08.2018'!$A$7:$J$407</definedName>
    <definedName name="Z_564F82E8_8306_4799_B1F9_06B1FD1FB16E_.wvu.FilterData" localSheetId="0" hidden="1">'на 01.08.2018'!$A$3:$K$205</definedName>
    <definedName name="Z_565A1A16_6A4F_4794_B3C1_1808DC7E86C0_.wvu.FilterData" localSheetId="0" hidden="1">'на 01.08.2018'!$A$7:$H$151</definedName>
    <definedName name="Z_568C3823_FEE7_49C8_B4CF_3D48541DA65C_.wvu.FilterData" localSheetId="0" hidden="1">'на 01.08.2018'!$A$7:$H$151</definedName>
    <definedName name="Z_5696C387_34DF_4BED_BB60_2D85436D9DA8_.wvu.FilterData" localSheetId="0" hidden="1">'на 01.08.2018'!$A$7:$J$407</definedName>
    <definedName name="Z_56C18D87_C587_43F7_9147_D7827AADF66D_.wvu.FilterData" localSheetId="0" hidden="1">'на 01.08.2018'!$A$7:$H$151</definedName>
    <definedName name="Z_5729DC83_8713_4B21_9D2C_8A74D021747E_.wvu.FilterData" localSheetId="0" hidden="1">'на 01.08.2018'!$A$7:$H$151</definedName>
    <definedName name="Z_5730431A_42FA_4886_8F76_DA9C1179F65B_.wvu.FilterData" localSheetId="0" hidden="1">'на 01.08.2018'!$A$7:$J$407</definedName>
    <definedName name="Z_58270B81_2C5A_44D4_84D8_B29B6BA03243_.wvu.FilterData" localSheetId="0" hidden="1">'на 01.08.2018'!$A$7:$H$151</definedName>
    <definedName name="Z_5834E280_FA37_4F43_B5D8_B8D5A97A4524_.wvu.FilterData" localSheetId="0" hidden="1">'на 01.08.2018'!$A$7:$J$407</definedName>
    <definedName name="Z_58A2BFA9_7803_4AA8_99E8_85AF5847A611_.wvu.FilterData" localSheetId="0" hidden="1">'на 01.08.2018'!$A$7:$J$407</definedName>
    <definedName name="Z_58BFA8D4_CF88_4C84_B35F_981C21093C49_.wvu.FilterData" localSheetId="0" hidden="1">'на 01.08.2018'!$A$7:$J$407</definedName>
    <definedName name="Z_58EAD7A7_C312_4E53_9D90_6DB268F00AAE_.wvu.FilterData" localSheetId="0" hidden="1">'на 01.08.2018'!$A$7:$J$407</definedName>
    <definedName name="Z_59074C03_1A19_4344_8FE1_916D5A98CD29_.wvu.FilterData" localSheetId="0" hidden="1">'на 01.08.2018'!$A$7:$J$407</definedName>
    <definedName name="Z_593FC661_D3C9_4D5B_9F7F_4FD8BB281A5E_.wvu.FilterData" localSheetId="0" hidden="1">'на 01.08.2018'!$A$7:$J$407</definedName>
    <definedName name="Z_59F91900_CAE9_4608_97BE_FBC0993C389F_.wvu.FilterData" localSheetId="0" hidden="1">'на 01.08.2018'!$A$7:$H$151</definedName>
    <definedName name="Z_5A0826D2_48E8_4049_87EB_8011A792B32A_.wvu.FilterData" localSheetId="0" hidden="1">'на 01.08.2018'!$A$7:$J$407</definedName>
    <definedName name="Z_5AC843E8_BE7D_4B69_82E5_622B40389D76_.wvu.FilterData" localSheetId="0" hidden="1">'на 01.08.2018'!$A$7:$J$407</definedName>
    <definedName name="Z_5AED1EEB_F2BD_4EA8_B85A_ECC7CA9EB0BB_.wvu.FilterData" localSheetId="0" hidden="1">'на 01.08.2018'!$A$7:$J$407</definedName>
    <definedName name="Z_5B201F9D_0EC3_499C_A33C_1C4C3BFDAC63_.wvu.FilterData" localSheetId="0" hidden="1">'на 01.08.2018'!$A$7:$J$407</definedName>
    <definedName name="Z_5B530939_3820_4F41_B6AF_D342046937E2_.wvu.FilterData" localSheetId="0" hidden="1">'на 01.08.2018'!$A$7:$J$407</definedName>
    <definedName name="Z_5B6D98E6_8929_4747_9889_173EDC254AC0_.wvu.FilterData" localSheetId="0" hidden="1">'на 01.08.2018'!$A$7:$J$407</definedName>
    <definedName name="Z_5B8F35C7_BACE_46B7_A289_D37993E37EE6_.wvu.FilterData" localSheetId="0" hidden="1">'на 01.08.2018'!$A$7:$J$407</definedName>
    <definedName name="Z_5C13A1A0_C535_4639_90BE_9B5D72B8AEDB_.wvu.FilterData" localSheetId="0" hidden="1">'на 01.08.2018'!$A$7:$H$151</definedName>
    <definedName name="Z_5C253E80_F3BD_4FE4_AB93_2FEE92134E33_.wvu.FilterData" localSheetId="0" hidden="1">'на 01.08.2018'!$A$7:$J$407</definedName>
    <definedName name="Z_5C519772_2A20_4B5B_841B_37C4DE3DF25F_.wvu.FilterData" localSheetId="0" hidden="1">'на 01.08.2018'!$A$7:$J$407</definedName>
    <definedName name="Z_5CDE7466_9008_4EE8_8F19_E26D937B15F6_.wvu.FilterData" localSheetId="0" hidden="1">'на 01.08.2018'!$A$7:$H$151</definedName>
    <definedName name="Z_5D02AC07_9DDA_4DED_8BC0_7F56C2780A3D_.wvu.FilterData" localSheetId="0" hidden="1">'на 01.08.2018'!$A$7:$J$407</definedName>
    <definedName name="Z_5D1A8E24_0858_4B4C_9A88_78819F5A1F0E_.wvu.FilterData" localSheetId="0" hidden="1">'на 01.08.2018'!$A$7:$J$407</definedName>
    <definedName name="Z_5E8319AA_70BE_4A15_908D_5BB7BC61D3F7_.wvu.FilterData" localSheetId="0" hidden="1">'на 01.08.2018'!$A$7:$J$407</definedName>
    <definedName name="Z_5EB104F4_627D_44E7_960F_6C67063C7D09_.wvu.FilterData" localSheetId="0" hidden="1">'на 01.08.2018'!$A$7:$J$407</definedName>
    <definedName name="Z_5EB1B5BB_79BE_4318_9140_3FA31802D519_.wvu.FilterData" localSheetId="0" hidden="1">'на 01.08.2018'!$A$7:$J$407</definedName>
    <definedName name="Z_5EB1B5BB_79BE_4318_9140_3FA31802D519_.wvu.PrintArea" localSheetId="0" hidden="1">'на 01.08.2018'!$A$1:$J$201</definedName>
    <definedName name="Z_5EB1B5BB_79BE_4318_9140_3FA31802D519_.wvu.PrintTitles" localSheetId="0" hidden="1">'на 01.08.2018'!$5:$8</definedName>
    <definedName name="Z_5FB953A5_71FF_4056_AF98_C9D06FF0EDF3_.wvu.Cols" localSheetId="0" hidden="1">'на 01.08.2018'!#REF!,'на 01.08.2018'!#REF!</definedName>
    <definedName name="Z_5FB953A5_71FF_4056_AF98_C9D06FF0EDF3_.wvu.FilterData" localSheetId="0" hidden="1">'на 01.08.2018'!$A$7:$J$407</definedName>
    <definedName name="Z_5FB953A5_71FF_4056_AF98_C9D06FF0EDF3_.wvu.PrintArea" localSheetId="0" hidden="1">'на 01.08.2018'!$A$1:$J$201</definedName>
    <definedName name="Z_5FB953A5_71FF_4056_AF98_C9D06FF0EDF3_.wvu.PrintTitles" localSheetId="0" hidden="1">'на 01.08.2018'!$5:$8</definedName>
    <definedName name="Z_6011A554_E1A4_465F_9A01_E0469A86D44D_.wvu.FilterData" localSheetId="0" hidden="1">'на 01.08.2018'!$A$7:$J$407</definedName>
    <definedName name="Z_60155C64_695E_458C_BBFE_B89C53118803_.wvu.FilterData" localSheetId="0" hidden="1">'на 01.08.2018'!$A$7:$J$407</definedName>
    <definedName name="Z_60657231_C99E_4191_A90E_C546FB588843_.wvu.FilterData" localSheetId="0" hidden="1">'на 01.08.2018'!$A$7:$H$151</definedName>
    <definedName name="Z_60B33E92_3815_4061_91AA_8E38B8895054_.wvu.FilterData" localSheetId="0" hidden="1">'на 01.08.2018'!$A$7:$H$151</definedName>
    <definedName name="Z_61D3C2BE_E5C3_4670_8A8C_5EA015D7BE13_.wvu.FilterData" localSheetId="0" hidden="1">'на 01.08.2018'!$A$7:$J$407</definedName>
    <definedName name="Z_6246324E_D224_4FAC_8C67_F9370E7D77EB_.wvu.FilterData" localSheetId="0" hidden="1">'на 01.08.2018'!$A$7:$J$407</definedName>
    <definedName name="Z_62534477_13C5_437C_87A9_3525FC60CE4D_.wvu.FilterData" localSheetId="0" hidden="1">'на 01.08.2018'!$A$7:$J$407</definedName>
    <definedName name="Z_62691467_BD46_47AE_A6DF_52CBD0D9817B_.wvu.FilterData" localSheetId="0" hidden="1">'на 01.08.2018'!$A$7:$H$151</definedName>
    <definedName name="Z_62C4D5B7_88F6_4885_99F7_CBFA0AACC2D9_.wvu.FilterData" localSheetId="0" hidden="1">'на 01.08.2018'!$A$7:$J$407</definedName>
    <definedName name="Z_62E7809F_D5DF_4BC1_AEFF_718779E2F7F6_.wvu.FilterData" localSheetId="0" hidden="1">'на 01.08.2018'!$A$7:$J$407</definedName>
    <definedName name="Z_62F28655_B8A8_45AE_A142_E93FF8C032BD_.wvu.FilterData" localSheetId="0" hidden="1">'на 01.08.2018'!$A$7:$J$407</definedName>
    <definedName name="Z_62F2B5AA_C3D1_4669_A4A0_184285923B8F_.wvu.FilterData" localSheetId="0" hidden="1">'на 01.08.2018'!$A$7:$J$407</definedName>
    <definedName name="Z_63720CAA_47FE_4977_B082_29E1534276C7_.wvu.FilterData" localSheetId="0" hidden="1">'на 01.08.2018'!$A$7:$J$407</definedName>
    <definedName name="Z_638AAAE8_8FF2_44D0_A160_BB2A9AEB5B72_.wvu.FilterData" localSheetId="0" hidden="1">'на 01.08.2018'!$A$7:$H$151</definedName>
    <definedName name="Z_63D45DC6_0D62_438A_9069_0A4378090381_.wvu.FilterData" localSheetId="0" hidden="1">'на 01.08.2018'!$A$7:$H$151</definedName>
    <definedName name="Z_648AB040_BD0E_49A1_BA40_87D3D9C0BA55_.wvu.FilterData" localSheetId="0" hidden="1">'на 01.08.2018'!$A$7:$J$407</definedName>
    <definedName name="Z_649E5CE3_4976_49D9_83DA_4E57FFC714BF_.wvu.Cols" localSheetId="0" hidden="1">'на 01.08.2018'!#REF!</definedName>
    <definedName name="Z_649E5CE3_4976_49D9_83DA_4E57FFC714BF_.wvu.FilterData" localSheetId="0" hidden="1">'на 01.08.2018'!$A$7:$J$407</definedName>
    <definedName name="Z_649E5CE3_4976_49D9_83DA_4E57FFC714BF_.wvu.PrintArea" localSheetId="0" hidden="1">'на 01.08.2018'!$A$1:$J$205</definedName>
    <definedName name="Z_649E5CE3_4976_49D9_83DA_4E57FFC714BF_.wvu.PrintTitles" localSheetId="0" hidden="1">'на 01.08.2018'!$5:$8</definedName>
    <definedName name="Z_64C01F03_E840_4B6E_960F_5E13E0981676_.wvu.FilterData" localSheetId="0" hidden="1">'на 01.08.2018'!$A$7:$J$407</definedName>
    <definedName name="Z_65F8B16B_220F_4FC8_86A4_6BDB56CB5C59_.wvu.FilterData" localSheetId="0" hidden="1">'на 01.08.2018'!$A$3:$K$205</definedName>
    <definedName name="Z_6654CD2E_14AE_4299_8801_306919BA9D32_.wvu.FilterData" localSheetId="0" hidden="1">'на 01.08.2018'!$A$7:$J$407</definedName>
    <definedName name="Z_66550ABE_0FE4_4071_B1FA_6163FA599414_.wvu.FilterData" localSheetId="0" hidden="1">'на 01.08.2018'!$A$7:$J$407</definedName>
    <definedName name="Z_6656F77C_55F8_4E1C_A222_2E884838D2F2_.wvu.FilterData" localSheetId="0" hidden="1">'на 01.08.2018'!$A$7:$J$407</definedName>
    <definedName name="Z_66EE8E68_84F1_44B5_B60B_7ED67214A421_.wvu.FilterData" localSheetId="0" hidden="1">'на 01.08.2018'!$A$7:$J$407</definedName>
    <definedName name="Z_67A1158E_8E10_4053_B044_B8AB7C784C01_.wvu.FilterData" localSheetId="0" hidden="1">'на 01.08.2018'!$A$7:$J$407</definedName>
    <definedName name="Z_67ADFAE6_A9AF_44D7_8539_93CD0F6B7849_.wvu.FilterData" localSheetId="0" hidden="1">'на 01.08.2018'!$A$7:$J$407</definedName>
    <definedName name="Z_67ADFAE6_A9AF_44D7_8539_93CD0F6B7849_.wvu.PrintArea" localSheetId="0" hidden="1">'на 01.08.2018'!$A$1:$J$205</definedName>
    <definedName name="Z_67ADFAE6_A9AF_44D7_8539_93CD0F6B7849_.wvu.PrintTitles" localSheetId="0" hidden="1">'на 01.08.2018'!$5:$8</definedName>
    <definedName name="Z_67ADFAE6_A9AF_44D7_8539_93CD0F6B7849_.wvu.Rows" localSheetId="0" hidden="1">'на 01.08.2018'!$19:$20,'на 01.08.2018'!$27:$28,'на 01.08.2018'!$34:$35,'на 01.08.2018'!$41:$42,'на 01.08.2018'!$47:$48,'на 01.08.2018'!$52:$54,'на 01.08.2018'!$56:$56,'на 01.08.2018'!$58:$60,'на 01.08.2018'!$66:$67,'на 01.08.2018'!$72:$73,'на 01.08.2018'!$78:$79,'на 01.08.2018'!$90:$91,'на 01.08.2018'!$102:$103,'на 01.08.2018'!$108:$109,'на 01.08.2018'!$114:$115,'на 01.08.2018'!$120:$121,'на 01.08.2018'!$126:$126,'на 01.08.2018'!$132:$133,'на 01.08.2018'!$138:$139,'на 01.08.2018'!$144:$145,'на 01.08.2018'!$150:$151,'на 01.08.2018'!$157:$157,'на 01.08.2018'!$165:$165,'на 01.08.2018'!$167:$171,'на 01.08.2018'!$176:$177,'на 01.08.2018'!$179:$179,'на 01.08.2018'!$183:$183,'на 01.08.2018'!$189:$190,'на 01.08.2018'!$193:$197,'на 01.08.2018'!$205:$205</definedName>
    <definedName name="Z_68543727_5837_47F3_A17E_A06AE03143F0_.wvu.FilterData" localSheetId="0" hidden="1">'на 01.08.2018'!$A$7:$J$407</definedName>
    <definedName name="Z_6901CD30_42B7_4EC1_AF54_8AB710BFE495_.wvu.FilterData" localSheetId="0" hidden="1">'на 01.08.2018'!$A$7:$J$407</definedName>
    <definedName name="Z_69321B6F_CF2A_4DAB_82CF_8CAAD629F257_.wvu.FilterData" localSheetId="0" hidden="1">'на 01.08.2018'!$A$7:$J$407</definedName>
    <definedName name="Z_6A19F32A_B160_4483_91DD_03217B777DF3_.wvu.FilterData" localSheetId="0" hidden="1">'на 01.08.2018'!$A$7:$J$407</definedName>
    <definedName name="Z_6A3BD144_0140_4ADD_AD88_B274AA069B37_.wvu.FilterData" localSheetId="0" hidden="1">'на 01.08.2018'!$A$7:$J$407</definedName>
    <definedName name="Z_6B30174D_06F6_400C_8FE4_A489A229C982_.wvu.FilterData" localSheetId="0" hidden="1">'на 01.08.2018'!$A$7:$J$407</definedName>
    <definedName name="Z_6B9F1A4E_485B_421D_A44C_0AAE5901E28D_.wvu.FilterData" localSheetId="0" hidden="1">'на 01.08.2018'!$A$7:$J$407</definedName>
    <definedName name="Z_6BE4E62B_4F97_4F96_9638_8ADCE8F932B1_.wvu.FilterData" localSheetId="0" hidden="1">'на 01.08.2018'!$A$7:$H$151</definedName>
    <definedName name="Z_6BE735CC_AF2E_4F67_B22D_A8AB001D3353_.wvu.FilterData" localSheetId="0" hidden="1">'на 01.08.2018'!$A$7:$H$151</definedName>
    <definedName name="Z_6C574B3A_CBDC_4063_B039_06E2BE768645_.wvu.FilterData" localSheetId="0" hidden="1">'на 01.08.2018'!$A$7:$J$407</definedName>
    <definedName name="Z_6CF84B0C_144A_4CF4_A34E_B9147B738037_.wvu.FilterData" localSheetId="0" hidden="1">'на 01.08.2018'!$A$7:$H$151</definedName>
    <definedName name="Z_6D091BF8_3118_4C66_BFCF_A396B92963B0_.wvu.FilterData" localSheetId="0" hidden="1">'на 01.08.2018'!$A$7:$J$407</definedName>
    <definedName name="Z_6D692D1F_2186_4B62_878B_AABF13F25116_.wvu.FilterData" localSheetId="0" hidden="1">'на 01.08.2018'!$A$7:$J$407</definedName>
    <definedName name="Z_6D7CFBF1_75D3_41F3_8694_AE4E45FE6F72_.wvu.FilterData" localSheetId="0" hidden="1">'на 01.08.2018'!$A$7:$J$407</definedName>
    <definedName name="Z_6E1926CF_4906_4A55_811C_617ED8BB98BA_.wvu.FilterData" localSheetId="0" hidden="1">'на 01.08.2018'!$A$7:$J$407</definedName>
    <definedName name="Z_6E2D6686_B9FD_4BBA_8CD4_95C6386F5509_.wvu.FilterData" localSheetId="0" hidden="1">'на 01.08.2018'!$A$7:$H$151</definedName>
    <definedName name="Z_6E4A7295_8CE0_4D28_ABEF_D38EBAE7C204_.wvu.FilterData" localSheetId="0" hidden="1">'на 01.08.2018'!$A$7:$J$407</definedName>
    <definedName name="Z_6E4A7295_8CE0_4D28_ABEF_D38EBAE7C204_.wvu.PrintArea" localSheetId="0" hidden="1">'на 01.08.2018'!$A$1:$J$205</definedName>
    <definedName name="Z_6E4A7295_8CE0_4D28_ABEF_D38EBAE7C204_.wvu.PrintTitles" localSheetId="0" hidden="1">'на 01.08.2018'!$5:$8</definedName>
    <definedName name="Z_6ECBF068_1C02_4E6C_B4E6_EB2B6EC464BD_.wvu.FilterData" localSheetId="0" hidden="1">'на 01.08.2018'!$A$7:$J$407</definedName>
    <definedName name="Z_6F1223ED_6D7E_4BDC_97BD_57C6B16DF50B_.wvu.FilterData" localSheetId="0" hidden="1">'на 01.08.2018'!$A$7:$J$407</definedName>
    <definedName name="Z_6F188E27_E72B_48C9_888E_3A4AAF082D5A_.wvu.FilterData" localSheetId="0" hidden="1">'на 01.08.2018'!$A$7:$J$407</definedName>
    <definedName name="Z_6F60BF81_D1A9_4E04_93E7_3EE7124B8D23_.wvu.FilterData" localSheetId="0" hidden="1">'на 01.08.2018'!$A$7:$H$151</definedName>
    <definedName name="Z_6FA95ECB_A72C_44B0_B29D_BED71D2AC5FA_.wvu.FilterData" localSheetId="0" hidden="1">'на 01.08.2018'!$A$7:$J$407</definedName>
    <definedName name="Z_701E5EC3_E633_4389_A70E_4DD82E713CE4_.wvu.FilterData" localSheetId="0" hidden="1">'на 01.08.2018'!$A$7:$J$407</definedName>
    <definedName name="Z_70567FCD_AD22_4F19_9380_E5332B152F74_.wvu.FilterData" localSheetId="0" hidden="1">'на 01.08.2018'!$A$7:$J$407</definedName>
    <definedName name="Z_706D67E7_3361_40B2_829D_8844AB8060E2_.wvu.FilterData" localSheetId="0" hidden="1">'на 01.08.2018'!$A$7:$H$151</definedName>
    <definedName name="Z_70E4543C_ADDB_4019_BDB2_F36D27861FA5_.wvu.FilterData" localSheetId="0" hidden="1">'на 01.08.2018'!$A$7:$J$407</definedName>
    <definedName name="Z_70F1B7E8_7988_4C81_9922_ABE1AE06A197_.wvu.FilterData" localSheetId="0" hidden="1">'на 01.08.2018'!$A$7:$J$407</definedName>
    <definedName name="Z_7246383F_5A7C_4469_ABE5_F3DE99D7B98C_.wvu.FilterData" localSheetId="0" hidden="1">'на 01.08.2018'!$A$7:$H$151</definedName>
    <definedName name="Z_728B417D_5E48_46CF_86FE_9C0FFD136F19_.wvu.FilterData" localSheetId="0" hidden="1">'на 01.08.2018'!$A$7:$J$407</definedName>
    <definedName name="Z_72971C39_5C91_4008_BD77_2DC24FDFDCB6_.wvu.FilterData" localSheetId="0" hidden="1">'на 01.08.2018'!$A$7:$J$407</definedName>
    <definedName name="Z_72BCCF18_7B1D_4731_977C_FF5C187A4C82_.wvu.FilterData" localSheetId="0" hidden="1">'на 01.08.2018'!$A$7:$J$407</definedName>
    <definedName name="Z_72C0943B_A5D5_4B80_AD54_166C5CDC74DE_.wvu.FilterData" localSheetId="0" hidden="1">'на 01.08.2018'!$A$3:$K$205</definedName>
    <definedName name="Z_72C0943B_A5D5_4B80_AD54_166C5CDC74DE_.wvu.PrintArea" localSheetId="0" hidden="1">'на 01.08.2018'!$A$1:$J$206</definedName>
    <definedName name="Z_72C0943B_A5D5_4B80_AD54_166C5CDC74DE_.wvu.PrintTitles" localSheetId="0" hidden="1">'на 01.08.2018'!$5:$8</definedName>
    <definedName name="Z_7351B774_7780_442A_903E_647131A150ED_.wvu.FilterData" localSheetId="0" hidden="1">'на 01.08.2018'!$A$7:$J$407</definedName>
    <definedName name="Z_73DD0BF4_420B_48CB_9B9B_8A8636EFB6F5_.wvu.FilterData" localSheetId="0" hidden="1">'на 01.08.2018'!$A$7:$J$407</definedName>
    <definedName name="Z_741C3AAD_37E5_4231_B8F1_6F6ABAB5BA70_.wvu.FilterData" localSheetId="0" hidden="1">'на 01.08.2018'!$A$3:$K$205</definedName>
    <definedName name="Z_742C8CE1_B323_4B6C_901C_E2B713ADDB04_.wvu.FilterData" localSheetId="0" hidden="1">'на 01.08.2018'!$A$7:$H$151</definedName>
    <definedName name="Z_74F25527_9FBE_45D8_B38D_2B215FE8DD1E_.wvu.FilterData" localSheetId="0" hidden="1">'на 01.08.2018'!$A$7:$J$407</definedName>
    <definedName name="Z_762066AC_D656_4392_845D_8C6157B76764_.wvu.FilterData" localSheetId="0" hidden="1">'на 01.08.2018'!$A$7:$H$151</definedName>
    <definedName name="Z_7654DBDC_86A8_4903_B5DC_30516E94F2C0_.wvu.FilterData" localSheetId="0" hidden="1">'на 01.08.2018'!$A$7:$J$407</definedName>
    <definedName name="Z_77081AB2_288F_4D22_9FAD_2429DAF1E510_.wvu.FilterData" localSheetId="0" hidden="1">'на 01.08.2018'!$A$7:$J$407</definedName>
    <definedName name="Z_777611BF_FE54_48A9_A8A8_0C82A3AE3A94_.wvu.FilterData" localSheetId="0" hidden="1">'на 01.08.2018'!$A$7:$J$407</definedName>
    <definedName name="Z_793C7B2D_7F2B_48EC_8A47_D2709381137D_.wvu.FilterData" localSheetId="0" hidden="1">'на 01.08.2018'!$A$7:$J$407</definedName>
    <definedName name="Z_799DB00F_141C_483B_A462_359C05A36D93_.wvu.FilterData" localSheetId="0" hidden="1">'на 01.08.2018'!$A$7:$H$151</definedName>
    <definedName name="Z_79E4D554_5B2C_41A7_B934_B430838AA03E_.wvu.FilterData" localSheetId="0" hidden="1">'на 01.08.2018'!$A$7:$J$407</definedName>
    <definedName name="Z_7A01CF94_90AE_4821_93EE_D3FE8D12D8D5_.wvu.FilterData" localSheetId="0" hidden="1">'на 01.08.2018'!$A$7:$J$407</definedName>
    <definedName name="Z_7A09065A_45D5_4C53_B9DD_121DF6719D64_.wvu.FilterData" localSheetId="0" hidden="1">'на 01.08.2018'!$A$7:$H$151</definedName>
    <definedName name="Z_7A71A7FF_8800_4D00_AEC1_1B599D526CDE_.wvu.FilterData" localSheetId="0" hidden="1">'на 01.08.2018'!$A$7:$J$407</definedName>
    <definedName name="Z_7AE14342_BF53_4FA2_8C85_1038D8BA9596_.wvu.FilterData" localSheetId="0" hidden="1">'на 01.08.2018'!$A$7:$H$151</definedName>
    <definedName name="Z_7B245AB0_C2AF_4822_BFC4_2399F85856C1_.wvu.Cols" localSheetId="0" hidden="1">'на 01.08.2018'!#REF!,'на 01.08.2018'!#REF!</definedName>
    <definedName name="Z_7B245AB0_C2AF_4822_BFC4_2399F85856C1_.wvu.FilterData" localSheetId="0" hidden="1">'на 01.08.2018'!$A$7:$J$407</definedName>
    <definedName name="Z_7B245AB0_C2AF_4822_BFC4_2399F85856C1_.wvu.PrintArea" localSheetId="0" hidden="1">'на 01.08.2018'!$A$1:$J$201</definedName>
    <definedName name="Z_7B245AB0_C2AF_4822_BFC4_2399F85856C1_.wvu.PrintTitles" localSheetId="0" hidden="1">'на 01.08.2018'!$5:$8</definedName>
    <definedName name="Z_7B77AEA7_9EB0_430F_94C7_6393A69B0369_.wvu.FilterData" localSheetId="0" hidden="1">'на 01.08.2018'!$A$7:$J$407</definedName>
    <definedName name="Z_7BA445E6_50A0_4F67_81F2_B2945A5BFD3F_.wvu.FilterData" localSheetId="0" hidden="1">'на 01.08.2018'!$A$7:$J$407</definedName>
    <definedName name="Z_7BC27702_AD83_4B6E_860E_D694439F877D_.wvu.FilterData" localSheetId="0" hidden="1">'на 01.08.2018'!$A$7:$H$151</definedName>
    <definedName name="Z_7CB2D520_A8A5_4D6C_BE39_64C505DBAE2C_.wvu.FilterData" localSheetId="0" hidden="1">'на 01.08.2018'!$A$7:$J$407</definedName>
    <definedName name="Z_7CB9D1CB_80BA_40B4_9A94_7ED38A1B10BF_.wvu.FilterData" localSheetId="0" hidden="1">'на 01.08.2018'!$A$7:$J$407</definedName>
    <definedName name="Z_7DB24378_D193_4D04_9739_831C8625EEAE_.wvu.FilterData" localSheetId="0" hidden="1">'на 01.08.2018'!$A$7:$J$60</definedName>
    <definedName name="Z_7E10B4A2_86C5_49FE_B735_A2A4A6EBA352_.wvu.FilterData" localSheetId="0" hidden="1">'на 01.08.2018'!$A$7:$J$407</definedName>
    <definedName name="Z_7E77AE50_A8E9_48E1_BD6F_0651484E1DB4_.wvu.FilterData" localSheetId="0" hidden="1">'на 01.08.2018'!$A$7:$J$407</definedName>
    <definedName name="Z_7EA33A1B_0947_4DD9_ACB5_FE84B029B96C_.wvu.FilterData" localSheetId="0" hidden="1">'на 01.08.2018'!$A$7:$J$407</definedName>
    <definedName name="Z_80D84490_9B2F_4196_9FDE_6B9221814592_.wvu.FilterData" localSheetId="0" hidden="1">'на 01.08.2018'!$A$7:$J$407</definedName>
    <definedName name="Z_81403331_C5EB_4760_B273_D3D9C8D43951_.wvu.FilterData" localSheetId="0" hidden="1">'на 01.08.2018'!$A$7:$H$151</definedName>
    <definedName name="Z_81BE03B7_DE2F_4E82_8496_CAF917D1CC3F_.wvu.FilterData" localSheetId="0" hidden="1">'на 01.08.2018'!$A$7:$J$407</definedName>
    <definedName name="Z_8220CA38_66F1_4F9F_A7AE_CF3DF89B0B66_.wvu.FilterData" localSheetId="0" hidden="1">'на 01.08.2018'!$A$7:$J$407</definedName>
    <definedName name="Z_8280D1E0_5055_49CD_A383_D6B2F2EBD512_.wvu.FilterData" localSheetId="0" hidden="1">'на 01.08.2018'!$A$7:$H$151</definedName>
    <definedName name="Z_829F5F3F_AACC_4AF4_A7EF_0FD75747C358_.wvu.FilterData" localSheetId="0" hidden="1">'на 01.08.2018'!$A$7:$J$407</definedName>
    <definedName name="Z_840133FA_9546_4ED0_AA3E_E87F8F80931F_.wvu.FilterData" localSheetId="0" hidden="1">'на 01.08.2018'!$A$7:$J$407</definedName>
    <definedName name="Z_8462E4B7_FF49_4401_9CB1_027D70C3D86B_.wvu.FilterData" localSheetId="0" hidden="1">'на 01.08.2018'!$A$7:$H$151</definedName>
    <definedName name="Z_8518C130_335F_4917_99A5_712FA6AC79A6_.wvu.FilterData" localSheetId="0" hidden="1">'на 01.08.2018'!$A$7:$J$407</definedName>
    <definedName name="Z_8518EF96_21CF_4CEA_B17C_8AA8E48B82CF_.wvu.FilterData" localSheetId="0" hidden="1">'на 01.08.2018'!$A$7:$J$407</definedName>
    <definedName name="Z_85336449_1C25_4AF7_89BA_281D7385CDF9_.wvu.FilterData" localSheetId="0" hidden="1">'на 01.08.2018'!$A$7:$J$407</definedName>
    <definedName name="Z_85610BEE_6BD4_4AC9_9284_0AD9E6A15466_.wvu.FilterData" localSheetId="0" hidden="1">'на 01.08.2018'!$A$7:$J$407</definedName>
    <definedName name="Z_85621B9F_ABEF_4928_B406_5F6003CD3FC1_.wvu.FilterData" localSheetId="0" hidden="1">'на 01.08.2018'!$A$7:$J$407</definedName>
    <definedName name="Z_85EC44C9_3155_42D3_A129_8E0E8C37A7B0_.wvu.FilterData" localSheetId="0" hidden="1">'на 01.08.2018'!$A$7:$J$407</definedName>
    <definedName name="Z_8608FEAB_BF57_4E40_9AFB_AA087E242421_.wvu.FilterData" localSheetId="0" hidden="1">'на 01.08.2018'!$A$7:$J$407</definedName>
    <definedName name="Z_8649CC96_F63A_4F83_8C89_AA8F47AC05F3_.wvu.FilterData" localSheetId="0" hidden="1">'на 01.08.2018'!$A$7:$H$151</definedName>
    <definedName name="Z_866666B3_A778_4059_8EF6_136684A0F698_.wvu.FilterData" localSheetId="0" hidden="1">'на 01.08.2018'!$A$7:$J$407</definedName>
    <definedName name="Z_868403B4_F60C_4700_B312_EDA79B4B2FC0_.wvu.FilterData" localSheetId="0" hidden="1">'на 01.08.2018'!$A$7:$J$407</definedName>
    <definedName name="Z_8789C1A0_51C5_46EF_B1F1_B319BE008AC1_.wvu.FilterData" localSheetId="0" hidden="1">'на 01.08.2018'!$A$7:$J$407</definedName>
    <definedName name="Z_87AE545F_036F_4E8B_9D04_AE59AB8BAC14_.wvu.FilterData" localSheetId="0" hidden="1">'на 01.08.2018'!$A$7:$H$151</definedName>
    <definedName name="Z_87D86486_B5EF_4463_9350_9D1E042A42DF_.wvu.FilterData" localSheetId="0" hidden="1">'на 01.08.2018'!$A$7:$J$407</definedName>
    <definedName name="Z_883D51B0_0A2B_40BD_A4BD_D3780EBDA8D9_.wvu.FilterData" localSheetId="0" hidden="1">'на 01.08.2018'!$A$7:$J$407</definedName>
    <definedName name="Z_8878B53B_0E8A_4A11_8A26_C2AC9BB8A4A9_.wvu.FilterData" localSheetId="0" hidden="1">'на 01.08.2018'!$A$7:$H$151</definedName>
    <definedName name="Z_888B8943_9277_42CB_A862_699801009D7B_.wvu.FilterData" localSheetId="0" hidden="1">'на 01.08.2018'!$A$7:$J$407</definedName>
    <definedName name="Z_895608B2_F053_445E_BD6A_E885E9D4FE51_.wvu.FilterData" localSheetId="0" hidden="1">'на 01.08.2018'!$A$7:$J$407</definedName>
    <definedName name="Z_898FFEFC_C4FC_44BB_BE63_00FC13DD2042_.wvu.FilterData" localSheetId="0" hidden="1">'на 01.08.2018'!$A$7:$J$407</definedName>
    <definedName name="Z_89F2DB1B_0F19_4230_A501_8A6666788E86_.wvu.FilterData" localSheetId="0" hidden="1">'на 01.08.2018'!$A$7:$J$407</definedName>
    <definedName name="Z_8A4ABF0A_262D_4454_86FE_CA0ADCDF3E94_.wvu.FilterData" localSheetId="0" hidden="1">'на 01.08.2018'!$A$7:$J$407</definedName>
    <definedName name="Z_8BA7C340_DD6D_4BDE_939B_41C98A02B423_.wvu.FilterData" localSheetId="0" hidden="1">'на 01.08.2018'!$A$7:$J$407</definedName>
    <definedName name="Z_8BB118EA_41BC_4E46_8EA1_4268AA5B6DB1_.wvu.FilterData" localSheetId="0" hidden="1">'на 01.08.2018'!$A$7:$J$407</definedName>
    <definedName name="Z_8C04CD6E_A1CC_4EF8_8DD5_B859F52073A0_.wvu.FilterData" localSheetId="0" hidden="1">'на 01.08.2018'!$A$7:$J$407</definedName>
    <definedName name="Z_8C654415_86D2_479D_A511_8A4B3774E375_.wvu.FilterData" localSheetId="0" hidden="1">'на 01.08.2018'!$A$7:$H$151</definedName>
    <definedName name="Z_8CAD663B_CD5E_4846_B4FD_69BCB6D1EB12_.wvu.FilterData" localSheetId="0" hidden="1">'на 01.08.2018'!$A$7:$H$151</definedName>
    <definedName name="Z_8CB267BE_E783_4914_8FFF_50D79F1D75CF_.wvu.FilterData" localSheetId="0" hidden="1">'на 01.08.2018'!$A$7:$H$151</definedName>
    <definedName name="Z_8D0153EB_A3EC_4213_A12B_74D6D827770F_.wvu.FilterData" localSheetId="0" hidden="1">'на 01.08.2018'!$A$7:$J$407</definedName>
    <definedName name="Z_8D7BE686_9FAF_4C26_8FD5_5395E55E0797_.wvu.FilterData" localSheetId="0" hidden="1">'на 01.08.2018'!$A$7:$H$151</definedName>
    <definedName name="Z_8D8D2F4C_3B7E_4C1F_A367_4BA418733E1A_.wvu.FilterData" localSheetId="0" hidden="1">'на 01.08.2018'!$A$7:$H$151</definedName>
    <definedName name="Z_8DFDD887_4859_4275_91A7_634544543F21_.wvu.FilterData" localSheetId="0" hidden="1">'на 01.08.2018'!$A$7:$J$407</definedName>
    <definedName name="Z_8E62A2BE_7CE7_496E_AC79_F133ABDC98BF_.wvu.FilterData" localSheetId="0" hidden="1">'на 01.08.2018'!$A$7:$H$151</definedName>
    <definedName name="Z_8EEB3EFB_2D0D_474D_A904_853356F13984_.wvu.FilterData" localSheetId="0" hidden="1">'на 01.08.2018'!$A$7:$J$407</definedName>
    <definedName name="Z_8F2A8A22_72A2_4B00_8248_255CA52D5828_.wvu.FilterData" localSheetId="0" hidden="1">'на 01.08.2018'!$A$7:$J$407</definedName>
    <definedName name="Z_9044C5A5_1D21_4DB7_B551_B82CFEBFBFBE_.wvu.FilterData" localSheetId="0" hidden="1">'на 01.08.2018'!$A$7:$J$407</definedName>
    <definedName name="Z_9089CAE7_C9D5_4B44_BF40_622C1D4BEC1A_.wvu.FilterData" localSheetId="0" hidden="1">'на 01.08.2018'!$A$7:$J$407</definedName>
    <definedName name="Z_90B62036_E8E2_47F2_BA67_9490969E5E89_.wvu.FilterData" localSheetId="0" hidden="1">'на 01.08.2018'!$A$7:$J$407</definedName>
    <definedName name="Z_91482E4A_EB85_41D6_AA9F_21521D0F577E_.wvu.FilterData" localSheetId="0" hidden="1">'на 01.08.2018'!$A$7:$J$407</definedName>
    <definedName name="Z_91A44DD7_EFA1_45BC_BF8A_C6EBAED142C3_.wvu.FilterData" localSheetId="0" hidden="1">'на 01.08.2018'!$A$7:$J$407</definedName>
    <definedName name="Z_92A69ACC_08E1_4049_9A4E_909BE09E8D3F_.wvu.FilterData" localSheetId="0" hidden="1">'на 01.08.2018'!$A$7:$J$407</definedName>
    <definedName name="Z_92A7494D_B642_4D2E_8A98_FA3ADD190BCE_.wvu.FilterData" localSheetId="0" hidden="1">'на 01.08.2018'!$A$7:$J$407</definedName>
    <definedName name="Z_92A89EF4_8A4E_4790_B0CC_01892B6039EB_.wvu.FilterData" localSheetId="0" hidden="1">'на 01.08.2018'!$A$7:$J$407</definedName>
    <definedName name="Z_92E38377_38CC_496E_BBD8_5394F7550FE3_.wvu.FilterData" localSheetId="0" hidden="1">'на 01.08.2018'!$A$7:$J$407</definedName>
    <definedName name="Z_93030161_EBD2_4C55_BB01_67290B2149A7_.wvu.FilterData" localSheetId="0" hidden="1">'на 01.08.2018'!$A$7:$J$407</definedName>
    <definedName name="Z_935DFEC4_8817_4BB5_A846_9674D5A05EE9_.wvu.FilterData" localSheetId="0" hidden="1">'на 01.08.2018'!$A$7:$H$151</definedName>
    <definedName name="Z_938F43B0_CEED_4632_948B_C835F76DFE4A_.wvu.FilterData" localSheetId="0" hidden="1">'на 01.08.2018'!$A$7:$J$407</definedName>
    <definedName name="Z_93997AAE_3E78_48E8_AE0E_38B78085663A_.wvu.FilterData" localSheetId="0" hidden="1">'на 01.08.2018'!$A$7:$J$407</definedName>
    <definedName name="Z_944D1186_FA84_48E6_9A44_19022D55084A_.wvu.FilterData" localSheetId="0" hidden="1">'на 01.08.2018'!$A$7:$J$407</definedName>
    <definedName name="Z_94E3B816_367C_44F4_94FC_13D42F694C13_.wvu.FilterData" localSheetId="0" hidden="1">'на 01.08.2018'!$A$7:$J$407</definedName>
    <definedName name="Z_95B5A563_A81C_425C_AC80_18232E0FA0F2_.wvu.FilterData" localSheetId="0" hidden="1">'на 01.08.2018'!$A$7:$H$151</definedName>
    <definedName name="Z_95DCDA71_E71C_4701_B168_34A55CC7547D_.wvu.FilterData" localSheetId="0" hidden="1">'на 01.08.2018'!$A$7:$J$407</definedName>
    <definedName name="Z_95E04D27_058D_4765_8CB6_B789CC5A15B9_.wvu.FilterData" localSheetId="0" hidden="1">'на 01.08.2018'!$A$7:$J$407</definedName>
    <definedName name="Z_96167660_EA8B_4F7D_87A1_785E97B459B3_.wvu.FilterData" localSheetId="0" hidden="1">'на 01.08.2018'!$A$7:$H$151</definedName>
    <definedName name="Z_96879477_4713_4ABC_982A_7EB1C07B4DED_.wvu.FilterData" localSheetId="0" hidden="1">'на 01.08.2018'!$A$7:$H$151</definedName>
    <definedName name="Z_969E164A_AA47_4A3D_AECC_F3C5A8BBA40A_.wvu.FilterData" localSheetId="0" hidden="1">'на 01.08.2018'!$A$7:$J$407</definedName>
    <definedName name="Z_9780079B_2369_4362_9878_DE63286783A8_.wvu.FilterData" localSheetId="0" hidden="1">'на 01.08.2018'!$A$7:$J$407</definedName>
    <definedName name="Z_97B55429_A18E_43B5_9AF8_FE73FCDE4BBB_.wvu.FilterData" localSheetId="0" hidden="1">'на 01.08.2018'!$A$7:$J$407</definedName>
    <definedName name="Z_97E2C09C_6040_4BDA_B6A0_AF60F993AC48_.wvu.FilterData" localSheetId="0" hidden="1">'на 01.08.2018'!$A$7:$J$407</definedName>
    <definedName name="Z_97F74FDF_2C27_4D85_A3A7_1EF51A8A2DFF_.wvu.FilterData" localSheetId="0" hidden="1">'на 01.08.2018'!$A$7:$H$151</definedName>
    <definedName name="Z_987C1B6D_28A7_49CB_BBF0_6C3FFB9FC1C5_.wvu.FilterData" localSheetId="0" hidden="1">'на 01.08.2018'!$A$7:$J$407</definedName>
    <definedName name="Z_98BF881C_EB9C_4397_B787_F3FB50ED2890_.wvu.FilterData" localSheetId="0" hidden="1">'на 01.08.2018'!$A$7:$J$407</definedName>
    <definedName name="Z_98E168F2_55D9_4CA5_BFC7_4762AF11FD48_.wvu.FilterData" localSheetId="0" hidden="1">'на 01.08.2018'!$A$7:$J$407</definedName>
    <definedName name="Z_998B8119_4FF3_4A16_838D_539C6AE34D55_.wvu.Cols" localSheetId="0" hidden="1">'на 01.08.2018'!#REF!,'на 01.08.2018'!#REF!</definedName>
    <definedName name="Z_998B8119_4FF3_4A16_838D_539C6AE34D55_.wvu.FilterData" localSheetId="0" hidden="1">'на 01.08.2018'!$A$7:$J$407</definedName>
    <definedName name="Z_998B8119_4FF3_4A16_838D_539C6AE34D55_.wvu.PrintArea" localSheetId="0" hidden="1">'на 01.08.2018'!$A$1:$J$201</definedName>
    <definedName name="Z_998B8119_4FF3_4A16_838D_539C6AE34D55_.wvu.PrintTitles" localSheetId="0" hidden="1">'на 01.08.2018'!$5:$8</definedName>
    <definedName name="Z_998B8119_4FF3_4A16_838D_539C6AE34D55_.wvu.Rows" localSheetId="0" hidden="1">'на 01.08.2018'!#REF!</definedName>
    <definedName name="Z_99950613_28E7_4EC2_B918_559A2757B0A9_.wvu.FilterData" localSheetId="0" hidden="1">'на 01.08.2018'!$A$7:$J$407</definedName>
    <definedName name="Z_99950613_28E7_4EC2_B918_559A2757B0A9_.wvu.PrintArea" localSheetId="0" hidden="1">'на 01.08.2018'!$A$1:$J$205</definedName>
    <definedName name="Z_99950613_28E7_4EC2_B918_559A2757B0A9_.wvu.PrintTitles" localSheetId="0" hidden="1">'на 01.08.2018'!$5:$8</definedName>
    <definedName name="Z_9A28E7E9_55CD_40D9_9E29_E07B8DD3C238_.wvu.FilterData" localSheetId="0" hidden="1">'на 01.08.2018'!$A$7:$J$407</definedName>
    <definedName name="Z_9A769443_7DFA_43D5_AB26_6F2EEF53DAF1_.wvu.FilterData" localSheetId="0" hidden="1">'на 01.08.2018'!$A$7:$H$151</definedName>
    <definedName name="Z_9C310551_EC8B_4B87_B5AF_39FC532C6FE3_.wvu.FilterData" localSheetId="0" hidden="1">'на 01.08.2018'!$A$7:$H$151</definedName>
    <definedName name="Z_9C38FBC7_6E93_40A5_BD30_7720FC92D0D4_.wvu.FilterData" localSheetId="0" hidden="1">'на 01.08.2018'!$A$7:$J$407</definedName>
    <definedName name="Z_9CB26755_9CF3_42C9_A567_6FF9CCE0F397_.wvu.FilterData" localSheetId="0" hidden="1">'на 01.08.2018'!$A$7:$J$407</definedName>
    <definedName name="Z_9D24C81C_5B18_4B40_BF88_7236C9CAE366_.wvu.FilterData" localSheetId="0" hidden="1">'на 01.08.2018'!$A$7:$H$151</definedName>
    <definedName name="Z_9E1D944D_E62F_4660_B928_F956F86CCB3D_.wvu.FilterData" localSheetId="0" hidden="1">'на 01.08.2018'!$A$7:$J$407</definedName>
    <definedName name="Z_9E720D93_31F0_4636_BA00_6CE6F83F3651_.wvu.FilterData" localSheetId="0" hidden="1">'на 01.08.2018'!$A$7:$J$407</definedName>
    <definedName name="Z_9E943B7D_D4C7_443F_BC4C_8AB90546D8A5_.wvu.Cols" localSheetId="0" hidden="1">'на 01.08.2018'!#REF!,'на 01.08.2018'!#REF!</definedName>
    <definedName name="Z_9E943B7D_D4C7_443F_BC4C_8AB90546D8A5_.wvu.FilterData" localSheetId="0" hidden="1">'на 01.08.2018'!$A$3:$J$60</definedName>
    <definedName name="Z_9E943B7D_D4C7_443F_BC4C_8AB90546D8A5_.wvu.PrintTitles" localSheetId="0" hidden="1">'на 01.08.2018'!$5:$8</definedName>
    <definedName name="Z_9E943B7D_D4C7_443F_BC4C_8AB90546D8A5_.wvu.Rows" localSheetId="0" hidden="1">'на 01.08.2018'!#REF!,'на 01.08.2018'!#REF!,'на 01.08.2018'!#REF!,'на 01.08.2018'!#REF!,'на 01.08.2018'!#REF!,'на 01.08.2018'!#REF!,'на 01.08.2018'!#REF!,'на 01.08.2018'!#REF!,'на 01.08.2018'!#REF!,'на 01.08.2018'!#REF!,'на 01.08.2018'!#REF!,'на 01.08.2018'!#REF!,'на 01.08.2018'!#REF!,'на 01.08.2018'!#REF!,'на 01.08.2018'!#REF!,'на 01.08.2018'!#REF!,'на 01.08.2018'!#REF!,'на 01.08.2018'!#REF!,'на 01.08.2018'!#REF!,'на 01.08.2018'!#REF!</definedName>
    <definedName name="Z_9EC99D85_9CBB_4D41_A0AC_5A782960B43C_.wvu.FilterData" localSheetId="0" hidden="1">'на 01.08.2018'!$A$7:$H$151</definedName>
    <definedName name="Z_9F469FEB_94D1_4BA9_BDF6_0A94C53541EA_.wvu.FilterData" localSheetId="0" hidden="1">'на 01.08.2018'!$A$7:$J$407</definedName>
    <definedName name="Z_9FA29541_62F4_4CED_BF33_19F6BA57578F_.wvu.Cols" localSheetId="0" hidden="1">'на 01.08.2018'!#REF!,'на 01.08.2018'!#REF!</definedName>
    <definedName name="Z_9FA29541_62F4_4CED_BF33_19F6BA57578F_.wvu.FilterData" localSheetId="0" hidden="1">'на 01.08.2018'!$A$7:$J$407</definedName>
    <definedName name="Z_9FA29541_62F4_4CED_BF33_19F6BA57578F_.wvu.PrintArea" localSheetId="0" hidden="1">'на 01.08.2018'!$A$1:$J$201</definedName>
    <definedName name="Z_9FA29541_62F4_4CED_BF33_19F6BA57578F_.wvu.PrintTitles" localSheetId="0" hidden="1">'на 01.08.2018'!$5:$8</definedName>
    <definedName name="Z_9FDAEEB9_7434_4701_B9D3_AEFADA35D37B_.wvu.FilterData" localSheetId="0" hidden="1">'на 01.08.2018'!$A$7:$J$407</definedName>
    <definedName name="Z_A08B7B60_BE09_484D_B75E_15D9DE206B17_.wvu.FilterData" localSheetId="0" hidden="1">'на 01.08.2018'!$A$7:$J$407</definedName>
    <definedName name="Z_A0963EEC_5578_46DF_B7B0_2B9F8CADC5B9_.wvu.FilterData" localSheetId="0" hidden="1">'на 01.08.2018'!$A$7:$J$407</definedName>
    <definedName name="Z_A0A3CD9B_2436_40D7_91DB_589A95FBBF00_.wvu.Cols" localSheetId="0" hidden="1">'на 01.08.2018'!#REF!</definedName>
    <definedName name="Z_A0A3CD9B_2436_40D7_91DB_589A95FBBF00_.wvu.FilterData" localSheetId="0" hidden="1">'на 01.08.2018'!$A$7:$J$407</definedName>
    <definedName name="Z_A0A3CD9B_2436_40D7_91DB_589A95FBBF00_.wvu.PrintArea" localSheetId="0" hidden="1">'на 01.08.2018'!$A$1:$J$209</definedName>
    <definedName name="Z_A0A3CD9B_2436_40D7_91DB_589A95FBBF00_.wvu.PrintTitles" localSheetId="0" hidden="1">'на 01.08.2018'!$5:$8</definedName>
    <definedName name="Z_A0EB0A04_1124_498B_8C4B_C1E25B53C1A8_.wvu.FilterData" localSheetId="0" hidden="1">'на 01.08.2018'!$A$7:$H$151</definedName>
    <definedName name="Z_A113B19A_DB2C_4585_AED7_B7EF9F05E57E_.wvu.FilterData" localSheetId="0" hidden="1">'на 01.08.2018'!$A$7:$J$407</definedName>
    <definedName name="Z_A1252AD3_62A9_4B5D_B0FA_98A0DCCDEFC0_.wvu.FilterData" localSheetId="0" hidden="1">'на 01.08.2018'!$A$7:$J$407</definedName>
    <definedName name="Z_A2611F3A_C06C_4662_B39E_6F08BA7C9B14_.wvu.FilterData" localSheetId="0" hidden="1">'на 01.08.2018'!$A$7:$H$151</definedName>
    <definedName name="Z_A28DA500_33FC_4913_B21A_3E2D7ED7A130_.wvu.FilterData" localSheetId="0" hidden="1">'на 01.08.2018'!$A$7:$H$151</definedName>
    <definedName name="Z_A38250FB_559C_49CE_918A_6673F9586B86_.wvu.FilterData" localSheetId="0" hidden="1">'на 01.08.2018'!$A$7:$J$407</definedName>
    <definedName name="Z_A5169FE8_9D26_44E6_A6EA_F78B40E1DE01_.wvu.FilterData" localSheetId="0" hidden="1">'на 01.08.2018'!$A$7:$J$407</definedName>
    <definedName name="Z_A62258B9_7768_4C4F_AFFC_537782E81CFF_.wvu.FilterData" localSheetId="0" hidden="1">'на 01.08.2018'!$A$7:$H$151</definedName>
    <definedName name="Z_A65D4FF6_26A1_47FE_AF98_41E05002FB1E_.wvu.FilterData" localSheetId="0" hidden="1">'на 01.08.2018'!$A$7:$H$151</definedName>
    <definedName name="Z_A6816A2A_A381_4629_A196_A2D2CBED046E_.wvu.FilterData" localSheetId="0" hidden="1">'на 01.08.2018'!$A$7:$J$407</definedName>
    <definedName name="Z_A6B98527_7CBF_4E4D_BDEA_9334A3EB779F_.wvu.Cols" localSheetId="0" hidden="1">'на 01.08.2018'!#REF!,'на 01.08.2018'!#REF!,'на 01.08.2018'!$K:$BN</definedName>
    <definedName name="Z_A6B98527_7CBF_4E4D_BDEA_9334A3EB779F_.wvu.FilterData" localSheetId="0" hidden="1">'на 01.08.2018'!$A$7:$J$407</definedName>
    <definedName name="Z_A6B98527_7CBF_4E4D_BDEA_9334A3EB779F_.wvu.PrintArea" localSheetId="0" hidden="1">'на 01.08.2018'!$A$1:$BN$201</definedName>
    <definedName name="Z_A6B98527_7CBF_4E4D_BDEA_9334A3EB779F_.wvu.PrintTitles" localSheetId="0" hidden="1">'на 01.08.2018'!$5:$7</definedName>
    <definedName name="Z_A8EFE8CB_4B40_4A53_8B7A_29439E2B50D7_.wvu.FilterData" localSheetId="0" hidden="1">'на 01.08.2018'!$A$7:$J$407</definedName>
    <definedName name="Z_A98C96B5_CE3A_4FF9_B3E5_0DBB66ADC5BB_.wvu.FilterData" localSheetId="0" hidden="1">'на 01.08.2018'!$A$7:$H$151</definedName>
    <definedName name="Z_A9BB2943_E4B1_4809_A926_69F8C50E1CF2_.wvu.FilterData" localSheetId="0" hidden="1">'на 01.08.2018'!$A$7:$J$407</definedName>
    <definedName name="Z_AA4C7BF5_07E0_4095_B165_D2AF600190FA_.wvu.FilterData" localSheetId="0" hidden="1">'на 01.08.2018'!$A$7:$H$151</definedName>
    <definedName name="Z_AAC4B5AB_1913_4D9C_A1FF_BD9345E009EB_.wvu.FilterData" localSheetId="0" hidden="1">'на 01.08.2018'!$A$7:$H$151</definedName>
    <definedName name="Z_AB20AEF7_931C_411F_91E6_F461408B5AE6_.wvu.FilterData" localSheetId="0" hidden="1">'на 01.08.2018'!$A$7:$J$407</definedName>
    <definedName name="Z_ABA75302_0F6D_4886_9D81_1818E8870CAA_.wvu.FilterData" localSheetId="0" hidden="1">'на 01.08.2018'!$A$3:$K$205</definedName>
    <definedName name="Z_ABAF42E6_6CD6_46B1_A0C6_0099C207BC1C_.wvu.FilterData" localSheetId="0" hidden="1">'на 01.08.2018'!$A$7:$J$407</definedName>
    <definedName name="Z_ABF07E15_3FB5_46FA_8B18_72FA32E3F1DA_.wvu.FilterData" localSheetId="0" hidden="1">'на 01.08.2018'!$A$7:$J$407</definedName>
    <definedName name="Z_ACFE2E5A_B4BC_4793_B103_05F97C227772_.wvu.FilterData" localSheetId="0" hidden="1">'на 01.08.2018'!$A$7:$J$407</definedName>
    <definedName name="Z_AD079EA2_4E18_46EE_8E20_0C7923C917D2_.wvu.FilterData" localSheetId="0" hidden="1">'на 01.08.2018'!$A$7:$J$407</definedName>
    <definedName name="Z_ADE318A0_9CB5_431A_AF2B_D561B19631D9_.wvu.FilterData" localSheetId="0" hidden="1">'на 01.08.2018'!$A$7:$J$407</definedName>
    <definedName name="Z_AF01D870_77CB_46A2_A95B_3A27FF42EAA8_.wvu.FilterData" localSheetId="0" hidden="1">'на 01.08.2018'!$A$7:$H$151</definedName>
    <definedName name="Z_AF1AEFF5_9892_4FCB_BD3E_6CF1CEE1B71B_.wvu.FilterData" localSheetId="0" hidden="1">'на 01.08.2018'!$A$7:$J$407</definedName>
    <definedName name="Z_AFABF6AA_2F6E_48B0_98F8_213EA30990B1_.wvu.FilterData" localSheetId="0" hidden="1">'на 01.08.2018'!$A$7:$J$407</definedName>
    <definedName name="Z_AFC26506_1EE1_430F_B247_3257CE41958A_.wvu.FilterData" localSheetId="0" hidden="1">'на 01.08.2018'!$A$7:$J$407</definedName>
    <definedName name="Z_B00B4D71_156E_4DD9_93CC_1F392CBA035F_.wvu.FilterData" localSheetId="0" hidden="1">'на 01.08.2018'!$A$7:$J$407</definedName>
    <definedName name="Z_B0B61858_D248_4F0B_95EB_A53482FBF19B_.wvu.FilterData" localSheetId="0" hidden="1">'на 01.08.2018'!$A$7:$J$407</definedName>
    <definedName name="Z_B0BB7BD4_E507_4D19_A9BF_6595068A89B5_.wvu.FilterData" localSheetId="0" hidden="1">'на 01.08.2018'!$A$7:$J$407</definedName>
    <definedName name="Z_B180D137_9F25_4AD4_9057_37928F1867A8_.wvu.FilterData" localSheetId="0" hidden="1">'на 01.08.2018'!$A$7:$H$151</definedName>
    <definedName name="Z_B1FA2CF0_321B_4787_93E8_EB6D5C78D6B5_.wvu.FilterData" localSheetId="0" hidden="1">'на 01.08.2018'!$A$7:$J$407</definedName>
    <definedName name="Z_B246A3A0_6AE0_4610_AE7A_F7490C26DBCA_.wvu.FilterData" localSheetId="0" hidden="1">'на 01.08.2018'!$A$7:$J$407</definedName>
    <definedName name="Z_B2D38EAC_E767_43A7_B7A2_621639FE347D_.wvu.FilterData" localSheetId="0" hidden="1">'на 01.08.2018'!$A$7:$H$151</definedName>
    <definedName name="Z_B30FEF93_CDBE_4AC5_9298_7B65E13C3F79_.wvu.FilterData" localSheetId="0" hidden="1">'на 01.08.2018'!$A$7:$J$407</definedName>
    <definedName name="Z_B3114865_FFF9_40B7_B9E6_C3642102DCF9_.wvu.FilterData" localSheetId="0" hidden="1">'на 01.08.2018'!$A$7:$J$407</definedName>
    <definedName name="Z_B3339176_D3D0_4D7A_8AAB_C0B71F942A93_.wvu.FilterData" localSheetId="0" hidden="1">'на 01.08.2018'!$A$7:$H$151</definedName>
    <definedName name="Z_B45FAC42_679D_43AB_B511_9E5492CAC2DB_.wvu.FilterData" localSheetId="0" hidden="1">'на 01.08.2018'!$A$7:$H$151</definedName>
    <definedName name="Z_B499C08D_A2E7_417F_A9B7_BFCE2B66534F_.wvu.FilterData" localSheetId="0" hidden="1">'на 01.08.2018'!$A$7:$J$407</definedName>
    <definedName name="Z_B543C7D0_E350_4DA4_A835_ADCB64A4D66D_.wvu.FilterData" localSheetId="0" hidden="1">'на 01.08.2018'!$A$7:$J$407</definedName>
    <definedName name="Z_B5533D56_E1AE_4DE7_8436_EF9CA55A4943_.wvu.FilterData" localSheetId="0" hidden="1">'на 01.08.2018'!$A$7:$J$407</definedName>
    <definedName name="Z_B56BEF44_39DC_4F5B_A5E5_157C237832AF_.wvu.FilterData" localSheetId="0" hidden="1">'на 01.08.2018'!$A$7:$H$151</definedName>
    <definedName name="Z_B5A6FE62_B66C_45B1_AF17_B7686B0B3A3F_.wvu.FilterData" localSheetId="0" hidden="1">'на 01.08.2018'!$A$7:$J$407</definedName>
    <definedName name="Z_B603D180_E09A_4B9C_810F_9423EBA4A0EA_.wvu.FilterData" localSheetId="0" hidden="1">'на 01.08.2018'!$A$7:$J$407</definedName>
    <definedName name="Z_B698776A_6A96_445D_9813_F5440DD90495_.wvu.FilterData" localSheetId="0" hidden="1">'на 01.08.2018'!$A$7:$J$407</definedName>
    <definedName name="Z_B6D72401_10F2_4D08_9A2D_EC1E2043D946_.wvu.FilterData" localSheetId="0" hidden="1">'на 01.08.2018'!$A$7:$J$407</definedName>
    <definedName name="Z_B6F11AB1_40C8_4880_BE42_1C35664CF325_.wvu.FilterData" localSheetId="0" hidden="1">'на 01.08.2018'!$A$7:$J$407</definedName>
    <definedName name="Z_B736B334_F8CF_4A1D_A747_B2B8CF3F3731_.wvu.FilterData" localSheetId="0" hidden="1">'на 01.08.2018'!$A$7:$J$407</definedName>
    <definedName name="Z_B7A22467_168B_475A_AC6B_F744F4990F6A_.wvu.FilterData" localSheetId="0" hidden="1">'на 01.08.2018'!$A$7:$J$407</definedName>
    <definedName name="Z_B7A4DC29_6CA3_48BD_BD2B_5EA61D250392_.wvu.FilterData" localSheetId="0" hidden="1">'на 01.08.2018'!$A$7:$H$151</definedName>
    <definedName name="Z_B7F67755_3086_43A6_86E7_370F80E61BD0_.wvu.FilterData" localSheetId="0" hidden="1">'на 01.08.2018'!$A$7:$H$151</definedName>
    <definedName name="Z_B8283716_285A_45D5_8283_DCA7A3C9CFC7_.wvu.FilterData" localSheetId="0" hidden="1">'на 01.08.2018'!$A$7:$J$407</definedName>
    <definedName name="Z_B858041A_E0C9_4C5A_A736_A0DA4684B712_.wvu.FilterData" localSheetId="0" hidden="1">'на 01.08.2018'!$A$7:$J$407</definedName>
    <definedName name="Z_B8EDA240_D337_4165_927F_4408D011F4B1_.wvu.FilterData" localSheetId="0" hidden="1">'на 01.08.2018'!$A$7:$J$407</definedName>
    <definedName name="Z_B9A29D57_1D84_4BB4_A72C_EF14D2D8DD4E_.wvu.FilterData" localSheetId="0" hidden="1">'на 01.08.2018'!$A$7:$J$407</definedName>
    <definedName name="Z_B9FDB936_DEDC_405B_AC55_3262523808BE_.wvu.FilterData" localSheetId="0" hidden="1">'на 01.08.2018'!$A$7:$J$407</definedName>
    <definedName name="Z_BAB4825B_2E54_4A6C_A72D_1F8E7B4FEFFB_.wvu.FilterData" localSheetId="0" hidden="1">'на 01.08.2018'!$A$7:$J$407</definedName>
    <definedName name="Z_BAFB3A8F_5ACD_4C4A_A33C_831C754D88C0_.wvu.FilterData" localSheetId="0" hidden="1">'на 01.08.2018'!$A$7:$J$407</definedName>
    <definedName name="Z_BBED0997_5705_4C3C_95F1_5444E893BE19_.wvu.FilterData" localSheetId="0" hidden="1">'на 01.08.2018'!$A$7:$J$407</definedName>
    <definedName name="Z_BC09D690_D177_4FC8_AE1F_8F0F0D5C6ECD_.wvu.FilterData" localSheetId="0" hidden="1">'на 01.08.2018'!$A$7:$J$407</definedName>
    <definedName name="Z_BC6910FC_42F8_457B_8F8D_9BC0111CE283_.wvu.FilterData" localSheetId="0" hidden="1">'на 01.08.2018'!$A$7:$J$407</definedName>
    <definedName name="Z_BD707806_8F10_492F_81AE_A7900A187828_.wvu.FilterData" localSheetId="0" hidden="1">'на 01.08.2018'!$A$3:$K$205</definedName>
    <definedName name="Z_BDD573CF_BFE0_4002_B5F7_E438A5DAD635_.wvu.FilterData" localSheetId="0" hidden="1">'на 01.08.2018'!$A$7:$J$407</definedName>
    <definedName name="Z_BE3F7214_4B0C_40FA_B4F7_B0F38416BCEF_.wvu.FilterData" localSheetId="0" hidden="1">'на 01.08.2018'!$A$7:$J$407</definedName>
    <definedName name="Z_BE442298_736F_47F5_9592_76FFCCDA59DB_.wvu.FilterData" localSheetId="0" hidden="1">'на 01.08.2018'!$A$7:$H$151</definedName>
    <definedName name="Z_BE842559_6B14_41AC_A92A_4E50A6CE8B79_.wvu.FilterData" localSheetId="0" hidden="1">'на 01.08.2018'!$A$7:$J$407</definedName>
    <definedName name="Z_BE97AC31_BFEB_4520_BC44_68B0C987C70A_.wvu.FilterData" localSheetId="0" hidden="1">'на 01.08.2018'!$A$7:$J$407</definedName>
    <definedName name="Z_BEA0FDBA_BB07_4C19_8BBD_5E57EE395C09_.wvu.FilterData" localSheetId="0" hidden="1">'на 01.08.2018'!$A$7:$J$407</definedName>
    <definedName name="Z_BEA0FDBA_BB07_4C19_8BBD_5E57EE395C09_.wvu.PrintArea" localSheetId="0" hidden="1">'на 01.08.2018'!$A$1:$J$205</definedName>
    <definedName name="Z_BEA0FDBA_BB07_4C19_8BBD_5E57EE395C09_.wvu.PrintTitles" localSheetId="0" hidden="1">'на 01.08.2018'!$5:$8</definedName>
    <definedName name="Z_BF22223F_B516_45E8_9C4B_DD4CB4CE2C48_.wvu.FilterData" localSheetId="0" hidden="1">'на 01.08.2018'!$A$7:$J$407</definedName>
    <definedName name="Z_BF65F093_304D_44F0_BF26_E5F8F9093CF5_.wvu.FilterData" localSheetId="0" hidden="1">'на 01.08.2018'!$A$7:$J$60</definedName>
    <definedName name="Z_C02D2AC3_00AB_4B4C_8299_349FC338B994_.wvu.FilterData" localSheetId="0" hidden="1">'на 01.08.2018'!$A$7:$J$407</definedName>
    <definedName name="Z_C0ED18A2_48B4_4C82_979B_4B80DB79BC08_.wvu.FilterData" localSheetId="0" hidden="1">'на 01.08.2018'!$A$7:$J$407</definedName>
    <definedName name="Z_C106F923_AD55_472E_86A3_2C4C13F084E8_.wvu.FilterData" localSheetId="0" hidden="1">'на 01.08.2018'!$A$7:$J$407</definedName>
    <definedName name="Z_C140C6EF_B272_4886_8555_3A3DB8A6C4A0_.wvu.FilterData" localSheetId="0" hidden="1">'на 01.08.2018'!$A$7:$J$407</definedName>
    <definedName name="Z_C14C28B9_3A8B_4F55_AC1E_B6D3DA6398D5_.wvu.FilterData" localSheetId="0" hidden="1">'на 01.08.2018'!$A$7:$J$407</definedName>
    <definedName name="Z_C276A679_E43E_444B_B0E9_B307A301A03A_.wvu.FilterData" localSheetId="0" hidden="1">'на 01.08.2018'!$A$7:$J$407</definedName>
    <definedName name="Z_C2E7FF11_4F7B_4EA9_AD45_A8385AC4BC24_.wvu.FilterData" localSheetId="0" hidden="1">'на 01.08.2018'!$A$7:$H$151</definedName>
    <definedName name="Z_C3E7B974_7E68_49C9_8A66_DEBBC3D71CB8_.wvu.FilterData" localSheetId="0" hidden="1">'на 01.08.2018'!$A$7:$H$151</definedName>
    <definedName name="Z_C3E97E4D_03A9_422E_8E65_116E90E7DE0A_.wvu.FilterData" localSheetId="0" hidden="1">'на 01.08.2018'!$A$7:$J$407</definedName>
    <definedName name="Z_C47D5376_4107_461D_B353_0F0CCA5A27B8_.wvu.FilterData" localSheetId="0" hidden="1">'на 01.08.2018'!$A$7:$H$151</definedName>
    <definedName name="Z_C4A81194_E272_4927_9E06_D47C43E50753_.wvu.FilterData" localSheetId="0" hidden="1">'на 01.08.2018'!$A$7:$J$407</definedName>
    <definedName name="Z_C4E388F3_F33E_45AF_8E75_3BD450853C20_.wvu.FilterData" localSheetId="0" hidden="1">'на 01.08.2018'!$A$7:$J$407</definedName>
    <definedName name="Z_C55D9313_9108_41CA_AD0E_FE2F7292C638_.wvu.FilterData" localSheetId="0" hidden="1">'на 01.08.2018'!$A$7:$H$151</definedName>
    <definedName name="Z_C5A38A18_427F_40C3_A14B_55DA8E81FB09_.wvu.FilterData" localSheetId="0" hidden="1">'на 01.08.2018'!$A$7:$J$407</definedName>
    <definedName name="Z_C5D84F85_3611_4C2A_903D_ECFF3A3DA3D9_.wvu.FilterData" localSheetId="0" hidden="1">'на 01.08.2018'!$A$7:$H$151</definedName>
    <definedName name="Z_C636DE0B_BC5D_45AA_89BD_B628CA1FE119_.wvu.FilterData" localSheetId="0" hidden="1">'на 01.08.2018'!$A$7:$J$407</definedName>
    <definedName name="Z_C70C85CF_5ADB_4631_87C7_BA23E9BE3196_.wvu.FilterData" localSheetId="0" hidden="1">'на 01.08.2018'!$A$7:$J$407</definedName>
    <definedName name="Z_C74598AC_1D4B_466D_8455_294C1A2E69BB_.wvu.FilterData" localSheetId="0" hidden="1">'на 01.08.2018'!$A$7:$H$151</definedName>
    <definedName name="Z_C745CD1F_9AA3_43D8_A7DA_ABDAF8508B62_.wvu.FilterData" localSheetId="0" hidden="1">'на 01.08.2018'!$A$7:$J$407</definedName>
    <definedName name="Z_C7DB809B_EB90_4CA8_929B_8A5AA3E83B84_.wvu.FilterData" localSheetId="0" hidden="1">'на 01.08.2018'!$A$7:$J$407</definedName>
    <definedName name="Z_C8579552_11B1_4140_9659_E1DA02EF9DD1_.wvu.FilterData" localSheetId="0" hidden="1">'на 01.08.2018'!$A$7:$J$407</definedName>
    <definedName name="Z_C8C7D91A_0101_429D_A7C4_25C2A366909A_.wvu.Cols" localSheetId="0" hidden="1">'на 01.08.2018'!#REF!,'на 01.08.2018'!#REF!</definedName>
    <definedName name="Z_C8C7D91A_0101_429D_A7C4_25C2A366909A_.wvu.FilterData" localSheetId="0" hidden="1">'на 01.08.2018'!$A$7:$J$60</definedName>
    <definedName name="Z_C8C7D91A_0101_429D_A7C4_25C2A366909A_.wvu.Rows" localSheetId="0" hidden="1">'на 01.08.2018'!#REF!,'на 01.08.2018'!#REF!,'на 01.08.2018'!#REF!,'на 01.08.2018'!#REF!,'на 01.08.2018'!#REF!,'на 01.08.2018'!#REF!,'на 01.08.2018'!#REF!,'на 01.08.2018'!#REF!,'на 01.08.2018'!#REF!,'на 01.08.2018'!#REF!</definedName>
    <definedName name="Z_C9081176_529C_43E8_8E20_8AC24E7C2D35_.wvu.FilterData" localSheetId="0" hidden="1">'на 01.08.2018'!$A$7:$J$407</definedName>
    <definedName name="Z_C94FB5D5_E515_4327_B4DC_AC3D7C1A6363_.wvu.FilterData" localSheetId="0" hidden="1">'на 01.08.2018'!$A$7:$J$407</definedName>
    <definedName name="Z_C97ACF3E_ACD3_4C9D_94FA_EA6F3D46505E_.wvu.FilterData" localSheetId="0" hidden="1">'на 01.08.2018'!$A$7:$J$407</definedName>
    <definedName name="Z_C98B4A4E_FC1F_45B3_ABB0_7DC9BD4B8057_.wvu.FilterData" localSheetId="0" hidden="1">'на 01.08.2018'!$A$7:$H$151</definedName>
    <definedName name="Z_C9A5AE8B_0A38_4D54_B36F_AFD2A577F3EF_.wvu.FilterData" localSheetId="0" hidden="1">'на 01.08.2018'!$A$7:$J$407</definedName>
    <definedName name="Z_CA384592_0CFD_4322_A4EB_34EC04693944_.wvu.FilterData" localSheetId="0" hidden="1">'на 01.08.2018'!$A$7:$J$407</definedName>
    <definedName name="Z_CA384592_0CFD_4322_A4EB_34EC04693944_.wvu.PrintArea" localSheetId="0" hidden="1">'на 01.08.2018'!$A$1:$J$205</definedName>
    <definedName name="Z_CA384592_0CFD_4322_A4EB_34EC04693944_.wvu.PrintTitles" localSheetId="0" hidden="1">'на 01.08.2018'!$5:$8</definedName>
    <definedName name="Z_CAAD7F8A_A328_4C0A_9ECF_2AD83A08D699_.wvu.FilterData" localSheetId="0" hidden="1">'на 01.08.2018'!$A$7:$H$151</definedName>
    <definedName name="Z_CB1A56DC_A135_41E6_8A02_AE4E518C879F_.wvu.FilterData" localSheetId="0" hidden="1">'на 01.08.2018'!$A$7:$J$407</definedName>
    <definedName name="Z_CB4880DD_CE83_4DFC_BBA7_70687256D5A4_.wvu.FilterData" localSheetId="0" hidden="1">'на 01.08.2018'!$A$7:$H$151</definedName>
    <definedName name="Z_CBDBA949_FA00_4560_8001_BD00E63FCCA4_.wvu.FilterData" localSheetId="0" hidden="1">'на 01.08.2018'!$A$7:$J$407</definedName>
    <definedName name="Z_CBF12BD1_A071_4448_8003_32E74F40E3E3_.wvu.FilterData" localSheetId="0" hidden="1">'на 01.08.2018'!$A$7:$H$151</definedName>
    <definedName name="Z_CBF9D894_3FD2_4B68_BAC8_643DB23851C0_.wvu.FilterData" localSheetId="0" hidden="1">'на 01.08.2018'!$A$7:$H$151</definedName>
    <definedName name="Z_CBF9D894_3FD2_4B68_BAC8_643DB23851C0_.wvu.Rows" localSheetId="0" hidden="1">'на 01.08.2018'!#REF!,'на 01.08.2018'!#REF!,'на 01.08.2018'!#REF!,'на 01.08.2018'!#REF!</definedName>
    <definedName name="Z_CCC17219_B1A3_4C6B_B903_0E4550432FD0_.wvu.FilterData" localSheetId="0" hidden="1">'на 01.08.2018'!$A$7:$H$151</definedName>
    <definedName name="Z_CCF533A2_322B_40E2_88B2_065E6D1D35B4_.wvu.FilterData" localSheetId="0" hidden="1">'на 01.08.2018'!$A$7:$J$407</definedName>
    <definedName name="Z_CCF533A2_322B_40E2_88B2_065E6D1D35B4_.wvu.PrintArea" localSheetId="0" hidden="1">'на 01.08.2018'!$A$1:$J$205</definedName>
    <definedName name="Z_CCF533A2_322B_40E2_88B2_065E6D1D35B4_.wvu.PrintTitles" localSheetId="0" hidden="1">'на 01.08.2018'!$5:$8</definedName>
    <definedName name="Z_CD10AFE5_EACD_43E3_B0AD_1FCFF7EEADC3_.wvu.FilterData" localSheetId="0" hidden="1">'на 01.08.2018'!$A$7:$J$407</definedName>
    <definedName name="Z_CDABDA6A_CEAA_4779_9390_A07E787E5F1B_.wvu.FilterData" localSheetId="0" hidden="1">'на 01.08.2018'!$A$7:$J$407</definedName>
    <definedName name="Z_CDBBEB40_4DC8_4F8A_B0B0_EE0E987A2098_.wvu.FilterData" localSheetId="0" hidden="1">'на 01.08.2018'!$A$7:$J$407</definedName>
    <definedName name="Z_CEF22FD3_C3E9_4C31_B864_568CAC74A486_.wvu.FilterData" localSheetId="0" hidden="1">'на 01.08.2018'!$A$7:$J$407</definedName>
    <definedName name="Z_CFEB7053_3C1D_451D_9A86_5940DFCF964A_.wvu.FilterData" localSheetId="0" hidden="1">'на 01.08.2018'!$A$7:$J$407</definedName>
    <definedName name="Z_D165341F_496A_48CE_829A_555B16787041_.wvu.FilterData" localSheetId="0" hidden="1">'на 01.08.2018'!$A$7:$J$407</definedName>
    <definedName name="Z_D20DFCFE_63F9_4265_B37B_4F36C46DF159_.wvu.Cols" localSheetId="0" hidden="1">'на 01.08.2018'!#REF!,'на 01.08.2018'!#REF!</definedName>
    <definedName name="Z_D20DFCFE_63F9_4265_B37B_4F36C46DF159_.wvu.FilterData" localSheetId="0" hidden="1">'на 01.08.2018'!$A$7:$J$407</definedName>
    <definedName name="Z_D20DFCFE_63F9_4265_B37B_4F36C46DF159_.wvu.PrintArea" localSheetId="0" hidden="1">'на 01.08.2018'!$A$1:$J$201</definedName>
    <definedName name="Z_D20DFCFE_63F9_4265_B37B_4F36C46DF159_.wvu.PrintTitles" localSheetId="0" hidden="1">'на 01.08.2018'!$5:$8</definedName>
    <definedName name="Z_D20DFCFE_63F9_4265_B37B_4F36C46DF159_.wvu.Rows" localSheetId="0" hidden="1">'на 01.08.2018'!#REF!,'на 01.08.2018'!#REF!,'на 01.08.2018'!#REF!,'на 01.08.2018'!#REF!,'на 01.08.2018'!#REF!</definedName>
    <definedName name="Z_D2422493_0DF6_4923_AFF9_1CE532FC9E0E_.wvu.FilterData" localSheetId="0" hidden="1">'на 01.08.2018'!$A$7:$J$407</definedName>
    <definedName name="Z_D26EAC32_42CC_46AF_8D27_8094727B2B8E_.wvu.FilterData" localSheetId="0" hidden="1">'на 01.08.2018'!$A$7:$J$407</definedName>
    <definedName name="Z_D298563F_7459_410D_A6E1_6B1CDFA6DAA7_.wvu.FilterData" localSheetId="0" hidden="1">'на 01.08.2018'!$A$7:$J$407</definedName>
    <definedName name="Z_D2D627FD_8F1D_4B0C_A4A1_1A515A2831A8_.wvu.FilterData" localSheetId="0" hidden="1">'на 01.08.2018'!$A$7:$J$407</definedName>
    <definedName name="Z_D343F548_3DE6_4716_9B8B_0FF1DF1B1DE3_.wvu.FilterData" localSheetId="0" hidden="1">'на 01.08.2018'!$A$7:$H$151</definedName>
    <definedName name="Z_D3607008_88A4_4735_BF9B_0D60A732D98C_.wvu.FilterData" localSheetId="0" hidden="1">'на 01.08.2018'!$A$7:$J$407</definedName>
    <definedName name="Z_D3C3EFC2_493C_4B9B_BC16_8147B08F8F65_.wvu.FilterData" localSheetId="0" hidden="1">'на 01.08.2018'!$A$7:$H$151</definedName>
    <definedName name="Z_D3D848E7_EB88_4E73_985E_C45B9AE68145_.wvu.FilterData" localSheetId="0" hidden="1">'на 01.08.2018'!$A$7:$J$407</definedName>
    <definedName name="Z_D3E86F4B_12A8_47CC_AEBE_74534991E315_.wvu.FilterData" localSheetId="0" hidden="1">'на 01.08.2018'!$A$7:$J$407</definedName>
    <definedName name="Z_D3F31BC4_4CDA_431B_BA5F_ADE76A923760_.wvu.FilterData" localSheetId="0" hidden="1">'на 01.08.2018'!$A$7:$H$151</definedName>
    <definedName name="Z_D41FF341_5913_4A9E_9CE5_B058CA00C0C7_.wvu.FilterData" localSheetId="0" hidden="1">'на 01.08.2018'!$A$7:$J$407</definedName>
    <definedName name="Z_D45ABB34_16CC_462D_8459_2034D47F465D_.wvu.FilterData" localSheetId="0" hidden="1">'на 01.08.2018'!$A$7:$H$151</definedName>
    <definedName name="Z_D479007E_A9E8_4307_A3E8_18A2BB5C55F2_.wvu.FilterData" localSheetId="0" hidden="1">'на 01.08.2018'!$A$7:$J$407</definedName>
    <definedName name="Z_D48CEF89_B01B_4E1D_92B4_235EA4A40F11_.wvu.FilterData" localSheetId="0" hidden="1">'на 01.08.2018'!$A$7:$J$407</definedName>
    <definedName name="Z_D4B24D18_8D1D_47A1_AE9B_21E3F9EF98EE_.wvu.FilterData" localSheetId="0" hidden="1">'на 01.08.2018'!$A$7:$J$407</definedName>
    <definedName name="Z_D4D3E883_F6A4_4364_94CA_00BA6BEEBB0B_.wvu.FilterData" localSheetId="0" hidden="1">'на 01.08.2018'!$A$7:$J$407</definedName>
    <definedName name="Z_D4E20E73_FD07_4BE4_B8FA_FE6B214643C4_.wvu.FilterData" localSheetId="0" hidden="1">'на 01.08.2018'!$A$7:$J$407</definedName>
    <definedName name="Z_D5317C3A_3EDA_404B_818D_EAF558810951_.wvu.FilterData" localSheetId="0" hidden="1">'на 01.08.2018'!$A$7:$H$151</definedName>
    <definedName name="Z_D537FB3B_712D_486A_BA32_4F73BEB2AA19_.wvu.FilterData" localSheetId="0" hidden="1">'на 01.08.2018'!$A$7:$H$151</definedName>
    <definedName name="Z_D6730C21_0555_4F4D_B589_9DE5CFF9C442_.wvu.FilterData" localSheetId="0" hidden="1">'на 01.08.2018'!$A$7:$H$151</definedName>
    <definedName name="Z_D6D7FE80_F340_4943_9CA8_381604446690_.wvu.FilterData" localSheetId="0" hidden="1">'на 01.08.2018'!$A$7:$J$407</definedName>
    <definedName name="Z_D7104B72_13BA_47A2_BD7D_6C7C814EB74F_.wvu.FilterData" localSheetId="0" hidden="1">'на 01.08.2018'!$A$7:$J$407</definedName>
    <definedName name="Z_D7BC8E82_4392_4806_9DAE_D94253790B9C_.wvu.Cols" localSheetId="0" hidden="1">'на 01.08.2018'!#REF!,'на 01.08.2018'!#REF!,'на 01.08.2018'!$K:$BN</definedName>
    <definedName name="Z_D7BC8E82_4392_4806_9DAE_D94253790B9C_.wvu.FilterData" localSheetId="0" hidden="1">'на 01.08.2018'!$A$7:$J$407</definedName>
    <definedName name="Z_D7BC8E82_4392_4806_9DAE_D94253790B9C_.wvu.PrintArea" localSheetId="0" hidden="1">'на 01.08.2018'!$A$1:$BN$201</definedName>
    <definedName name="Z_D7BC8E82_4392_4806_9DAE_D94253790B9C_.wvu.PrintTitles" localSheetId="0" hidden="1">'на 01.08.2018'!$5:$7</definedName>
    <definedName name="Z_D7DA24ED_ABB7_4D6E_ACD6_4B88F5184AF8_.wvu.FilterData" localSheetId="0" hidden="1">'на 01.08.2018'!$A$7:$J$407</definedName>
    <definedName name="Z_D8418465_ECB6_40A4_8538_9D6D02B4E5CE_.wvu.FilterData" localSheetId="0" hidden="1">'на 01.08.2018'!$A$7:$H$151</definedName>
    <definedName name="Z_D8836A46_4276_4875_86A1_BB0E2B53006C_.wvu.FilterData" localSheetId="0" hidden="1">'на 01.08.2018'!$A$7:$H$151</definedName>
    <definedName name="Z_D8EBE17E_7A1A_4392_901C_A4C8DD4BAF28_.wvu.FilterData" localSheetId="0" hidden="1">'на 01.08.2018'!$A$7:$H$151</definedName>
    <definedName name="Z_D917D9C8_DA24_43F6_B702_2D065DC4F3EA_.wvu.FilterData" localSheetId="0" hidden="1">'на 01.08.2018'!$A$7:$J$407</definedName>
    <definedName name="Z_D921BCFE_106A_48C3_8051_F877509D5A90_.wvu.FilterData" localSheetId="0" hidden="1">'на 01.08.2018'!$A$7:$J$407</definedName>
    <definedName name="Z_D930048B_C8C6_498D_B7FD_C4CFAF447C25_.wvu.FilterData" localSheetId="0" hidden="1">'на 01.08.2018'!$A$7:$J$407</definedName>
    <definedName name="Z_D93C7415_B321_4E66_84AD_0490D011FDE7_.wvu.FilterData" localSheetId="0" hidden="1">'на 01.08.2018'!$A$7:$J$407</definedName>
    <definedName name="Z_D952F92C_16FA_49C0_ACE1_EEFE2012130A_.wvu.FilterData" localSheetId="0" hidden="1">'на 01.08.2018'!$A$7:$J$407</definedName>
    <definedName name="Z_D954D534_B88D_4A21_85D6_C0757B597D1E_.wvu.FilterData" localSheetId="0" hidden="1">'на 01.08.2018'!$A$7:$J$407</definedName>
    <definedName name="Z_D95852A1_B0FC_4AC5_B62B_5CCBE05B0D15_.wvu.FilterData" localSheetId="0" hidden="1">'на 01.08.2018'!$A$7:$J$407</definedName>
    <definedName name="Z_D97BC9A1_860C_45CB_8FAD_B69CEE39193C_.wvu.FilterData" localSheetId="0" hidden="1">'на 01.08.2018'!$A$7:$H$151</definedName>
    <definedName name="Z_D981844C_3450_4227_997A_DB8016618FC0_.wvu.FilterData" localSheetId="0" hidden="1">'на 01.08.2018'!$A$7:$J$407</definedName>
    <definedName name="Z_D9E7CF58_1888_4559_99D1_C71D21E76828_.wvu.FilterData" localSheetId="0" hidden="1">'на 01.08.2018'!$A$7:$J$407</definedName>
    <definedName name="Z_DA3033F1_502F_4BCA_B468_CBA3E20E7254_.wvu.FilterData" localSheetId="0" hidden="1">'на 01.08.2018'!$A$7:$J$407</definedName>
    <definedName name="Z_DA5DFA2D_C1AA_42F5_8828_D1905F1C9BD0_.wvu.FilterData" localSheetId="0" hidden="1">'на 01.08.2018'!$A$7:$J$407</definedName>
    <definedName name="Z_DAB9487C_F291_4A20_8CE8_A04CF6419B39_.wvu.FilterData" localSheetId="0" hidden="1">'на 01.08.2018'!$A$7:$J$407</definedName>
    <definedName name="Z_DB55315D_56C8_4F2C_9317_AA25AA5EAC9E_.wvu.FilterData" localSheetId="0" hidden="1">'на 01.08.2018'!$A$7:$J$407</definedName>
    <definedName name="Z_DBB88EE7_5C30_443C_A427_07BA2C7C58DA_.wvu.FilterData" localSheetId="0" hidden="1">'на 01.08.2018'!$A$7:$J$407</definedName>
    <definedName name="Z_DBF40914_927D_466F_8B6B_F333D1AFC9B0_.wvu.FilterData" localSheetId="0" hidden="1">'на 01.08.2018'!$A$7:$J$407</definedName>
    <definedName name="Z_DC263B7F_7E05_4E66_AE9F_05D6DDE635B1_.wvu.FilterData" localSheetId="0" hidden="1">'на 01.08.2018'!$A$7:$H$151</definedName>
    <definedName name="Z_DC796824_ECED_4590_A3E8_8D5A3534C637_.wvu.FilterData" localSheetId="0" hidden="1">'на 01.08.2018'!$A$7:$H$151</definedName>
    <definedName name="Z_DCC1B134_1BA2_418E_B1D0_0938D8743370_.wvu.FilterData" localSheetId="0" hidden="1">'на 01.08.2018'!$A$7:$H$151</definedName>
    <definedName name="Z_DCC98630_5CE8_4EB8_B53F_29063CBFDB7B_.wvu.FilterData" localSheetId="0" hidden="1">'на 01.08.2018'!$A$7:$J$407</definedName>
    <definedName name="Z_DD479BCC_48E3_497E_81BC_9A58CD7AC8EF_.wvu.FilterData" localSheetId="0" hidden="1">'на 01.08.2018'!$A$7:$J$407</definedName>
    <definedName name="Z_DDA68DE5_EF86_4A52_97CD_589088C5FE7A_.wvu.FilterData" localSheetId="0" hidden="1">'на 01.08.2018'!$A$7:$H$151</definedName>
    <definedName name="Z_DE210091_3D77_4964_B6B2_443A728CBE9E_.wvu.FilterData" localSheetId="0" hidden="1">'на 01.08.2018'!$A$7:$J$407</definedName>
    <definedName name="Z_DE2C3999_6F3E_4D24_86CF_8803BF5FAA48_.wvu.FilterData" localSheetId="0" hidden="1">'на 01.08.2018'!$A$7:$J$60</definedName>
    <definedName name="Z_DEA6EDB2_F27D_4C8F_B061_FD80BEC5543F_.wvu.FilterData" localSheetId="0" hidden="1">'на 01.08.2018'!$A$7:$H$151</definedName>
    <definedName name="Z_DECE3245_1BE4_4A3F_B644_E8DE80612C1E_.wvu.FilterData" localSheetId="0" hidden="1">'на 01.08.2018'!$A$7:$J$407</definedName>
    <definedName name="Z_DF6B7D46_D8DB_447A_83A4_53EE18358CF2_.wvu.FilterData" localSheetId="0" hidden="1">'на 01.08.2018'!$A$7:$J$407</definedName>
    <definedName name="Z_DFB08918_D5A4_4224_AEA5_63620C0D53DD_.wvu.FilterData" localSheetId="0" hidden="1">'на 01.08.2018'!$A$7:$J$407</definedName>
    <definedName name="Z_E0178566_B0D6_4A04_941F_723DE4642B4A_.wvu.FilterData" localSheetId="0" hidden="1">'на 01.08.2018'!$A$7:$J$407</definedName>
    <definedName name="Z_E0415026_A3A4_4408_93D6_8180A1256A98_.wvu.FilterData" localSheetId="0" hidden="1">'на 01.08.2018'!$A$7:$J$407</definedName>
    <definedName name="Z_E0B34E03_0754_4713_9A98_5ACEE69C9E71_.wvu.FilterData" localSheetId="0" hidden="1">'на 01.08.2018'!$A$7:$H$151</definedName>
    <definedName name="Z_E1E7843B_3EC3_4FFF_9B1C_53E7DE6A4004_.wvu.FilterData" localSheetId="0" hidden="1">'на 01.08.2018'!$A$7:$H$151</definedName>
    <definedName name="Z_E25FE844_1AD8_4E16_B2DB_9033A702F13A_.wvu.FilterData" localSheetId="0" hidden="1">'на 01.08.2018'!$A$7:$H$151</definedName>
    <definedName name="Z_E2861A4E_263A_4BE6_9223_2DA352B0AD2D_.wvu.FilterData" localSheetId="0" hidden="1">'на 01.08.2018'!$A$7:$H$151</definedName>
    <definedName name="Z_E2FB76DF_1C94_4620_8087_FEE12FDAA3D2_.wvu.FilterData" localSheetId="0" hidden="1">'на 01.08.2018'!$A$7:$H$151</definedName>
    <definedName name="Z_E3C6ECC1_0F12_435D_9B36_B23F6133337F_.wvu.FilterData" localSheetId="0" hidden="1">'на 01.08.2018'!$A$7:$H$151</definedName>
    <definedName name="Z_E437F2F2_3B79_49F0_9901_D31498A163D7_.wvu.FilterData" localSheetId="0" hidden="1">'на 01.08.2018'!$A$7:$J$407</definedName>
    <definedName name="Z_E531BAEE_E556_4AEF_B35B_C675BD99939C_.wvu.FilterData" localSheetId="0" hidden="1">'на 01.08.2018'!$A$7:$J$407</definedName>
    <definedName name="Z_E5EC7523_F88D_4AD4_9A8D_84C16AB7BFC1_.wvu.FilterData" localSheetId="0" hidden="1">'на 01.08.2018'!$A$7:$J$407</definedName>
    <definedName name="Z_E6B0F607_AC37_4539_B427_EA5DBDA71490_.wvu.FilterData" localSheetId="0" hidden="1">'на 01.08.2018'!$A$7:$J$407</definedName>
    <definedName name="Z_E6F2229B_648C_45EB_AFDD_48E1933E9057_.wvu.FilterData" localSheetId="0" hidden="1">'на 01.08.2018'!$A$7:$J$407</definedName>
    <definedName name="Z_E79ABD49_719F_4887_A43D_3DE66BF8AD95_.wvu.FilterData" localSheetId="0" hidden="1">'на 01.08.2018'!$A$7:$J$407</definedName>
    <definedName name="Z_E818C85D_F563_4BCC_9747_0856B0207D9A_.wvu.FilterData" localSheetId="0" hidden="1">'на 01.08.2018'!$A$7:$J$407</definedName>
    <definedName name="Z_E85A9955_A3DD_46D7_A4A3_9B67A0E2B00C_.wvu.FilterData" localSheetId="0" hidden="1">'на 01.08.2018'!$A$7:$J$407</definedName>
    <definedName name="Z_E85CF805_B7EC_4B8E_BF6B_2D35F453C813_.wvu.FilterData" localSheetId="0" hidden="1">'на 01.08.2018'!$A$7:$J$407</definedName>
    <definedName name="Z_E8619C4F_9D0C_40CF_8636_CF30BDB53D78_.wvu.FilterData" localSheetId="0" hidden="1">'на 01.08.2018'!$A$7:$J$407</definedName>
    <definedName name="Z_E86B59AB_8419_4B63_BADC_4C4DB9795CAA_.wvu.FilterData" localSheetId="0" hidden="1">'на 01.08.2018'!$A$7:$J$407</definedName>
    <definedName name="Z_E88E1D11_18C0_4724_9D4F_2C85DDF57564_.wvu.FilterData" localSheetId="0" hidden="1">'на 01.08.2018'!$A$7:$H$151</definedName>
    <definedName name="Z_E8E447B7_386A_4449_A267_EA8A8ED2E9DF_.wvu.FilterData" localSheetId="0" hidden="1">'на 01.08.2018'!$A$7:$J$407</definedName>
    <definedName name="Z_E952215A_EF2B_4724_A091_1F77A330F7A6_.wvu.FilterData" localSheetId="0" hidden="1">'на 01.08.2018'!$A$7:$J$407</definedName>
    <definedName name="Z_E9A4F66F_BB40_4C19_8750_6E61AF1D74A1_.wvu.FilterData" localSheetId="0" hidden="1">'на 01.08.2018'!$A$7:$J$407</definedName>
    <definedName name="Z_EA234825_5817_4C50_AC45_83D70F061045_.wvu.FilterData" localSheetId="0" hidden="1">'на 01.08.2018'!$A$7:$J$407</definedName>
    <definedName name="Z_EA26BD39_D295_43F0_9554_645E38E73803_.wvu.FilterData" localSheetId="0" hidden="1">'на 01.08.2018'!$A$7:$J$407</definedName>
    <definedName name="Z_EA769D6D_3269_481D_9974_BC10C6C55FF6_.wvu.FilterData" localSheetId="0" hidden="1">'на 01.08.2018'!$A$7:$H$151</definedName>
    <definedName name="Z_EB2D8BE6_72BC_4D23_BEC7_DBF109493B0C_.wvu.FilterData" localSheetId="0" hidden="1">'на 01.08.2018'!$A$7:$J$407</definedName>
    <definedName name="Z_EBCDBD63_50FE_4D52_B280_2A723FA77236_.wvu.FilterData" localSheetId="0" hidden="1">'на 01.08.2018'!$A$7:$H$151</definedName>
    <definedName name="Z_EC6B58CC_C695_4EAF_B026_DA7CE6279D7A_.wvu.FilterData" localSheetId="0" hidden="1">'на 01.08.2018'!$A$7:$J$407</definedName>
    <definedName name="Z_EC741CE0_C720_481D_9CFE_596247B0CF36_.wvu.FilterData" localSheetId="0" hidden="1">'на 01.08.2018'!$A$7:$J$407</definedName>
    <definedName name="Z_EC7DFC56_670B_4634_9C36_1A0E9779A8AB_.wvu.FilterData" localSheetId="0" hidden="1">'на 01.08.2018'!$A$7:$J$407</definedName>
    <definedName name="Z_ED74FBD3_DF35_4798_8C2A_7ADA46D140AA_.wvu.FilterData" localSheetId="0" hidden="1">'на 01.08.2018'!$A$7:$H$151</definedName>
    <definedName name="Z_EF1610FE_843B_4864_9DAD_05F697DD47DC_.wvu.FilterData" localSheetId="0" hidden="1">'на 01.08.2018'!$A$7:$J$407</definedName>
    <definedName name="Z_EFFADE78_6F23_4B5D_AE74_3E82BA29B398_.wvu.FilterData" localSheetId="0" hidden="1">'на 01.08.2018'!$A$7:$H$151</definedName>
    <definedName name="Z_F0EB967D_F079_4FD4_AD5F_5BA84E405B49_.wvu.FilterData" localSheetId="0" hidden="1">'на 01.08.2018'!$A$7:$J$407</definedName>
    <definedName name="Z_F140A98E_30AA_4FD0_8B93_08F8951EDE5E_.wvu.FilterData" localSheetId="0" hidden="1">'на 01.08.2018'!$A$7:$H$151</definedName>
    <definedName name="Z_F2110B0B_AAE7_42F0_B553_C360E9249AD4_.wvu.Cols" localSheetId="0" hidden="1">'на 01.08.2018'!#REF!,'на 01.08.2018'!#REF!,'на 01.08.2018'!$K:$BN</definedName>
    <definedName name="Z_F2110B0B_AAE7_42F0_B553_C360E9249AD4_.wvu.FilterData" localSheetId="0" hidden="1">'на 01.08.2018'!$A$7:$J$407</definedName>
    <definedName name="Z_F2110B0B_AAE7_42F0_B553_C360E9249AD4_.wvu.PrintArea" localSheetId="0" hidden="1">'на 01.08.2018'!$A$1:$BN$201</definedName>
    <definedName name="Z_F2110B0B_AAE7_42F0_B553_C360E9249AD4_.wvu.PrintTitles" localSheetId="0" hidden="1">'на 01.08.2018'!$5:$7</definedName>
    <definedName name="Z_F2B210B3_A608_46A5_94E1_E525F8F6A2C4_.wvu.FilterData" localSheetId="0" hidden="1">'на 01.08.2018'!$A$7:$J$407</definedName>
    <definedName name="Z_F30FADD4_07E9_4B4F_B53A_86E542EF0570_.wvu.FilterData" localSheetId="0" hidden="1">'на 01.08.2018'!$A$7:$J$407</definedName>
    <definedName name="Z_F338BCFF_FE37_4512_82DE_8C10862CD583_.wvu.FilterData" localSheetId="0" hidden="1">'на 01.08.2018'!$A$7:$J$407</definedName>
    <definedName name="Z_F34EC6B1_390D_4B75_852C_F8775ACC3B29_.wvu.FilterData" localSheetId="0" hidden="1">'на 01.08.2018'!$A$7:$J$407</definedName>
    <definedName name="Z_F3E148B1_ED1B_4330_84E7_EFC4722C807A_.wvu.FilterData" localSheetId="0" hidden="1">'на 01.08.2018'!$A$7:$J$407</definedName>
    <definedName name="Z_F3F1BB49_52AF_48BB_95BC_060170851629_.wvu.FilterData" localSheetId="0" hidden="1">'на 01.08.2018'!$A$7:$J$407</definedName>
    <definedName name="Z_F413BB5D_EA53_42FB_84EF_A630DFA6E3CE_.wvu.FilterData" localSheetId="0" hidden="1">'на 01.08.2018'!$A$7:$J$407</definedName>
    <definedName name="Z_F424C8EB_1FD1_4B7C_BB16_C87F07FB1A66_.wvu.FilterData" localSheetId="0" hidden="1">'на 01.08.2018'!$A$7:$J$407</definedName>
    <definedName name="Z_F4D51502_0CCD_4E1C_8387_D94D30666E39_.wvu.FilterData" localSheetId="0" hidden="1">'на 01.08.2018'!$A$7:$J$407</definedName>
    <definedName name="Z_F52002B9_A233_461F_9C02_2195A969869E_.wvu.FilterData" localSheetId="0" hidden="1">'на 01.08.2018'!$A$7:$J$407</definedName>
    <definedName name="Z_F5904F57_BE1E_4C1A_B9F2_3334C6090028_.wvu.FilterData" localSheetId="0" hidden="1">'на 01.08.2018'!$A$7:$J$407</definedName>
    <definedName name="Z_F5F50589_1DF0_4A91_A5AE_A081904AF6B0_.wvu.FilterData" localSheetId="0" hidden="1">'на 01.08.2018'!$A$7:$J$407</definedName>
    <definedName name="Z_F675BEC0_5D51_42CD_8359_31DF2F226166_.wvu.FilterData" localSheetId="0" hidden="1">'на 01.08.2018'!$A$7:$J$407</definedName>
    <definedName name="Z_F6F4D1CA_4991_462D_A51D_FD0D91822706_.wvu.FilterData" localSheetId="0" hidden="1">'на 01.08.2018'!$A$7:$J$407</definedName>
    <definedName name="Z_F7FC106B_79FE_40D3_AA43_206A7284AC4B_.wvu.FilterData" localSheetId="0" hidden="1">'на 01.08.2018'!$A$7:$J$407</definedName>
    <definedName name="Z_F8CD48ED_A67F_492E_A417_09D352E93E12_.wvu.FilterData" localSheetId="0" hidden="1">'на 01.08.2018'!$A$7:$H$151</definedName>
    <definedName name="Z_F8E4304E_2CC4_4F73_A08A_BA6FE8EB77EF_.wvu.FilterData" localSheetId="0" hidden="1">'на 01.08.2018'!$A$7:$J$407</definedName>
    <definedName name="Z_F9AF50D2_05C8_4D13_9F15_43FAA7F1CB7A_.wvu.FilterData" localSheetId="0" hidden="1">'на 01.08.2018'!$A$7:$J$407</definedName>
    <definedName name="Z_F9F96D65_7E5D_4EDB_B47B_CD800EE8793F_.wvu.FilterData" localSheetId="0" hidden="1">'на 01.08.2018'!$A$7:$H$151</definedName>
    <definedName name="Z_FA263ADC_F7F9_4F21_8D0A_B162CFE58321_.wvu.FilterData" localSheetId="0" hidden="1">'на 01.08.2018'!$A$7:$J$407</definedName>
    <definedName name="Z_FA47CA05_CCF1_4EDC_AAF6_26967695B1D8_.wvu.FilterData" localSheetId="0" hidden="1">'на 01.08.2018'!$A$7:$J$407</definedName>
    <definedName name="Z_FA687933_7694_4C0F_8982_34C11239740C_.wvu.FilterData" localSheetId="0" hidden="1">'на 01.08.2018'!$A$7:$J$407</definedName>
    <definedName name="Z_FAEA1540_FB92_4A7F_8E18_381E2C6FAF74_.wvu.FilterData" localSheetId="0" hidden="1">'на 01.08.2018'!$A$7:$H$151</definedName>
    <definedName name="Z_FB2B2898_07E8_4F64_9660_A5CFE0C3B2A1_.wvu.FilterData" localSheetId="0" hidden="1">'на 01.08.2018'!$A$7:$J$407</definedName>
    <definedName name="Z_FBEEEF36_B47B_4551_8D8A_904E9E1222D4_.wvu.FilterData" localSheetId="0" hidden="1">'на 01.08.2018'!$A$7:$H$151</definedName>
    <definedName name="Z_FC5D3D29_E6B6_4724_B01C_EFC5C58D36F7_.wvu.FilterData" localSheetId="0" hidden="1">'на 01.08.2018'!$A$7:$J$407</definedName>
    <definedName name="Z_FC921717_EFFF_4C5F_AE15_5DB48A6B2DDC_.wvu.FilterData" localSheetId="0" hidden="1">'на 01.08.2018'!$A$7:$J$407</definedName>
    <definedName name="Z_FCFEE462_86B3_4D22_A291_C53135F468F2_.wvu.FilterData" localSheetId="0" hidden="1">'на 01.08.2018'!$A$7:$J$407</definedName>
    <definedName name="Z_FD01F790_1BBF_4238_916B_FA56833C331E_.wvu.FilterData" localSheetId="0" hidden="1">'на 01.08.2018'!$A$7:$J$407</definedName>
    <definedName name="Z_FD0E1B66_1ED2_4768_AEAA_4813773FCD1B_.wvu.FilterData" localSheetId="0" hidden="1">'на 01.08.2018'!$A$7:$H$151</definedName>
    <definedName name="Z_FD5CEF9A_4499_4018_A32D_B5C5AF11D935_.wvu.FilterData" localSheetId="0" hidden="1">'на 01.08.2018'!$A$7:$J$407</definedName>
    <definedName name="Z_FD66CF31_1A62_4649_ABF8_67009C9EEFA8_.wvu.FilterData" localSheetId="0" hidden="1">'на 01.08.2018'!$A$7:$J$407</definedName>
    <definedName name="Z_FDE37E7A_0D62_48F6_B80B_D6356ECC791B_.wvu.FilterData" localSheetId="0" hidden="1">'на 01.08.2018'!$A$7:$J$407</definedName>
    <definedName name="Z_FE9D531A_F987_4486_AC6F_37568587E0CC_.wvu.FilterData" localSheetId="0" hidden="1">'на 01.08.2018'!$A$7:$J$407</definedName>
    <definedName name="Z_FEE18FC2_E5D2_4C59_B7D0_FDF82F2008D4_.wvu.FilterData" localSheetId="0" hidden="1">'на 01.08.2018'!$A$7:$J$407</definedName>
    <definedName name="Z_FEF0FD9C_0AF1_4157_A391_071CD507BEBA_.wvu.FilterData" localSheetId="0" hidden="1">'на 01.08.2018'!$A$7:$J$407</definedName>
    <definedName name="Z_FEFFCD5F_F237_4316_B50A_6C71D0FF3363_.wvu.FilterData" localSheetId="0" hidden="1">'на 01.08.2018'!$A$7:$J$407</definedName>
    <definedName name="Z_FF7CC20D_CA9E_46D2_A113_9EB09E8A7DF6_.wvu.FilterData" localSheetId="0" hidden="1">'на 01.08.2018'!$A$7:$H$151</definedName>
    <definedName name="Z_FF7F531F_28CE_4C28_BA81_DE242DB82E03_.wvu.FilterData" localSheetId="0" hidden="1">'на 01.08.2018'!$A$7:$J$407</definedName>
    <definedName name="Z_FF9EFDBE_F5FD_432E_96BA_C22D4E9B91D4_.wvu.FilterData" localSheetId="0" hidden="1">'на 01.08.2018'!$A$7:$J$407</definedName>
    <definedName name="Z_FFBF84C0_8EC1_41E5_A130_1EB26E22D86E_.wvu.FilterData" localSheetId="0" hidden="1">'на 01.08.2018'!$A$7:$J$407</definedName>
    <definedName name="_xlnm.Print_Titles" localSheetId="0">'на 01.08.2018'!$5:$8</definedName>
    <definedName name="_xlnm.Print_Area" localSheetId="0">'на 01.08.2018'!$A$1:$J$205</definedName>
  </definedNames>
  <calcPr calcId="162913" fullPrecision="0"/>
  <customWorkbookViews>
    <customWorkbookView name="Маслова Алина Рамазановна - Личное представление" guid="{99950613-28E7-4EC2-B918-559A2757B0A9}" mergeInterval="0" personalView="1" maximized="1" xWindow="-8" yWindow="-8" windowWidth="1936" windowHeight="1056" tabRatio="355" activeSheetId="1"/>
    <customWorkbookView name="Козлова Анастасия Сергеевна - Личное представление" guid="{0CCCFAED-79CE-4449-BC23-D60C794B65C2}" mergeInterval="0" personalView="1" maximized="1" windowWidth="1276" windowHeight="719" tabRatio="518" activeSheetId="1"/>
    <customWorkbookView name="Перевощикова Анна Васильевна - Личное представление" guid="{CCF533A2-322B-40E2-88B2-065E6D1D35B4}" mergeInterval="0" personalView="1" maximized="1" xWindow="-8" yWindow="-8" windowWidth="1936" windowHeight="1056" tabRatio="440" activeSheetId="1"/>
    <customWorkbookView name="kaa - Личное представление" guid="{7B245AB0-C2AF-4822-BFC4-2399F85856C1}" mergeInterval="0" personalView="1" maximized="1" xWindow="1" yWindow="1" windowWidth="1280" windowHeight="803"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Анастасия Вячеславовна - Личное представление" guid="{F2110B0B-AAE7-42F0-B553-C360E9249AD4}" mergeInterval="0" personalView="1" maximized="1" windowWidth="1276" windowHeight="779"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User - Личное представление" guid="{D20DFCFE-63F9-4265-B37B-4F36C46DF159}" mergeInterval="0" personalView="1" maximized="1" xWindow="-8" yWindow="-8" windowWidth="1296" windowHeight="1000" tabRatio="518" activeSheetId="1"/>
    <customWorkbookView name="pav - Личное представление" guid="{539CB3DF-9B66-4BE7-9074-8CE0405EB8A6}" mergeInterval="0" personalView="1" maximized="1" xWindow="1" yWindow="1" windowWidth="1276" windowHeight="794" tabRatio="518" activeSheetId="1"/>
    <customWorkbookView name="kou - Личное представление" guid="{998B8119-4FF3-4A16-838D-539C6AE34D55}" mergeInterval="0" personalView="1" maximized="1" windowWidth="1148" windowHeight="645" tabRatio="518" activeSheetId="1"/>
    <customWorkbookView name="Денисова Евгения Юрьевна - Личное представление" guid="{9FA29541-62F4-4CED-BF33-19F6BA57578F}" mergeInterval="0" personalView="1" maximized="1" windowWidth="1276" windowHeight="759"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Корунова Олеся Юрьевна - Личное представление" guid="{5EB1B5BB-79BE-4318-9140-3FA31802D519}" mergeInterval="0" personalView="1" maximized="1" xWindow="-8" yWindow="-8" windowWidth="1296" windowHeight="1000"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 name="Сырвачева Виктория Алексеевна - Личное представление" guid="{72C0943B-A5D5-4B80-AD54-166C5CDC74DE}" mergeInterval="0" personalView="1" maximized="1" xWindow="-8" yWindow="-8" windowWidth="1296" windowHeight="1000" tabRatio="518" activeSheetId="1"/>
    <customWorkbookView name="Вершинина Мария Игоревна - Личное представление" guid="{A0A3CD9B-2436-40D7-91DB-589A95FBBF00}" mergeInterval="0" personalView="1" maximized="1" windowWidth="1276" windowHeight="759" tabRatio="518" activeSheetId="1"/>
    <customWorkbookView name="Залецкая Ольга Геннадьевна - Личное представление" guid="{D95852A1-B0FC-4AC5-B62B-5CCBE05B0D15}" mergeInterval="0" personalView="1" maximized="1" windowWidth="1916" windowHeight="855" tabRatio="518" activeSheetId="1"/>
    <customWorkbookView name="Крыжановская Анна Александровна - Личное представление" guid="{3EEA7E1A-5F2B-4408-A34C-1F0223B5B245}" mergeInterval="0" personalView="1" maximized="1" xWindow="-8" yWindow="-8" windowWidth="1296" windowHeight="1000" tabRatio="518" activeSheetId="1"/>
    <customWorkbookView name="Минакова Оксана Сергеевна - Личное представление" guid="{45DE1976-7F07-4EB4-8A9C-FB72D060BEFA}" mergeInterval="0" personalView="1" maximized="1" xWindow="-8" yWindow="-8" windowWidth="1296" windowHeight="1000" tabRatio="518" activeSheetId="1"/>
    <customWorkbookView name="Маганёва Екатерина Николаевна - Личное представление" guid="{CA384592-0CFD-4322-A4EB-34EC04693944}" mergeInterval="0" personalView="1" maximized="1" xWindow="-8" yWindow="-8" windowWidth="1296" windowHeight="1000" tabRatio="355" activeSheetId="1"/>
    <customWorkbookView name="Залецкая Ольга Генадьевна - Личное представление" guid="{6E4A7295-8CE0-4D28-ABEF-D38EBAE7C204}" mergeInterval="0" personalView="1" maximized="1" xWindow="-8" yWindow="-8" windowWidth="1936" windowHeight="1056" tabRatio="440" activeSheetId="1"/>
    <customWorkbookView name="Астахова Анна Владимировна - Личное представление" guid="{13BE7114-35DF-4699-8779-61985C68F6C3}" mergeInterval="0" personalView="1" maximized="1" xWindow="-8" yWindow="-8" windowWidth="1296" windowHeight="1000" tabRatio="518" activeSheetId="1" showComments="commIndAndComment"/>
    <customWorkbookView name="Шулепова Ольга Анатольевна - Личное представление" guid="{67ADFAE6-A9AF-44D7-8539-93CD0F6B7849}" mergeInterval="0" personalView="1" maximized="1" xWindow="-8" yWindow="-8" windowWidth="1936" windowHeight="1056" tabRatio="518" activeSheetId="1"/>
    <customWorkbookView name="Рогожина Ольга Сергеевна - Личное представление" guid="{BEA0FDBA-BB07-4C19-8BBD-5E57EE395C09}" mergeInterval="0" personalView="1" maximized="1" windowWidth="1276" windowHeight="823" tabRatio="518" activeSheetId="1"/>
  </customWorkbookViews>
  <fileRecoveryPr autoRecover="0"/>
</workbook>
</file>

<file path=xl/calcChain.xml><?xml version="1.0" encoding="utf-8"?>
<calcChain xmlns="http://schemas.openxmlformats.org/spreadsheetml/2006/main">
  <c r="H174" i="1" l="1"/>
  <c r="C49" i="1" l="1"/>
  <c r="E204" i="1"/>
  <c r="I162" i="1" l="1"/>
  <c r="I76" i="1" l="1"/>
  <c r="G76" i="1"/>
  <c r="E76" i="1"/>
  <c r="D76" i="1"/>
  <c r="C76" i="1"/>
  <c r="I77" i="1"/>
  <c r="G77" i="1"/>
  <c r="E77" i="1"/>
  <c r="D77" i="1"/>
  <c r="C77" i="1"/>
  <c r="H83" i="1"/>
  <c r="F83" i="1"/>
  <c r="H82" i="1"/>
  <c r="F82" i="1"/>
  <c r="I80" i="1"/>
  <c r="G80" i="1"/>
  <c r="E80" i="1"/>
  <c r="D80" i="1"/>
  <c r="C80" i="1"/>
  <c r="F80" i="1" l="1"/>
  <c r="H80" i="1"/>
  <c r="F142" i="1"/>
  <c r="F141" i="1"/>
  <c r="E140" i="1"/>
  <c r="G140" i="1"/>
  <c r="D92" i="1" l="1"/>
  <c r="H94" i="1"/>
  <c r="F94" i="1"/>
  <c r="I92" i="1"/>
  <c r="G92" i="1"/>
  <c r="E92" i="1"/>
  <c r="F92" i="1" l="1"/>
  <c r="H92" i="1"/>
  <c r="I163" i="1" l="1"/>
  <c r="E163" i="1" l="1"/>
  <c r="E164" i="1"/>
  <c r="I164" i="1"/>
  <c r="E181" i="1" l="1"/>
  <c r="H181" i="1"/>
  <c r="H161" i="1" l="1"/>
  <c r="F161" i="1"/>
  <c r="I122" i="1"/>
  <c r="I25" i="1"/>
  <c r="I32" i="1" l="1"/>
  <c r="I188" i="1" l="1"/>
  <c r="I187" i="1"/>
  <c r="E158" i="1" l="1"/>
  <c r="I26" i="1" l="1"/>
  <c r="E201" i="1" l="1"/>
  <c r="I141" i="1" l="1"/>
  <c r="I140" i="1" s="1"/>
  <c r="G29" i="1"/>
  <c r="I107" i="1"/>
  <c r="G107" i="1"/>
  <c r="D107" i="1"/>
  <c r="E107" i="1"/>
  <c r="I106" i="1"/>
  <c r="G106" i="1"/>
  <c r="D106" i="1"/>
  <c r="E106" i="1"/>
  <c r="I57" i="1" l="1"/>
  <c r="F204" i="1" l="1"/>
  <c r="H204" i="1"/>
  <c r="C201" i="1" l="1"/>
  <c r="D201" i="1" l="1"/>
  <c r="H100" i="1" l="1"/>
  <c r="F100" i="1"/>
  <c r="I98" i="1"/>
  <c r="G98" i="1"/>
  <c r="E98" i="1"/>
  <c r="D98" i="1"/>
  <c r="C98" i="1"/>
  <c r="F98" i="1" l="1"/>
  <c r="H98" i="1"/>
  <c r="D32" i="1"/>
  <c r="H32" i="1" s="1"/>
  <c r="I51" i="1" l="1"/>
  <c r="I135" i="1"/>
  <c r="H89" i="1" l="1"/>
  <c r="H77" i="1" s="1"/>
  <c r="F89" i="1"/>
  <c r="F77" i="1" s="1"/>
  <c r="H88" i="1"/>
  <c r="H76" i="1" s="1"/>
  <c r="F88" i="1"/>
  <c r="F76" i="1" s="1"/>
  <c r="I86" i="1"/>
  <c r="G86" i="1"/>
  <c r="E86" i="1"/>
  <c r="D86" i="1"/>
  <c r="C86" i="1"/>
  <c r="F86" i="1" l="1"/>
  <c r="H86" i="1"/>
  <c r="F40" i="1"/>
  <c r="C152" i="1" l="1"/>
  <c r="C21" i="1" l="1"/>
  <c r="I69" i="1" l="1"/>
  <c r="H69" i="1"/>
  <c r="G69" i="1"/>
  <c r="F69" i="1"/>
  <c r="I73" i="1"/>
  <c r="H73" i="1"/>
  <c r="G73" i="1"/>
  <c r="F73" i="1"/>
  <c r="H40" i="1"/>
  <c r="G37" i="1" l="1"/>
  <c r="H38" i="1" l="1"/>
  <c r="F38" i="1"/>
  <c r="E37" i="1"/>
  <c r="I74" i="1" l="1"/>
  <c r="G74" i="1"/>
  <c r="E74" i="1"/>
  <c r="D74" i="1"/>
  <c r="C74" i="1"/>
  <c r="F74" i="1" l="1"/>
  <c r="H74" i="1"/>
  <c r="F154" i="1" l="1"/>
  <c r="E33" i="1" l="1"/>
  <c r="E26" i="1"/>
  <c r="F26" i="1" l="1"/>
  <c r="G118" i="1" l="1"/>
  <c r="G119" i="1"/>
  <c r="E119" i="1"/>
  <c r="G128" i="1"/>
  <c r="F124" i="1"/>
  <c r="F123" i="1"/>
  <c r="H124" i="1"/>
  <c r="H123" i="1"/>
  <c r="F174" i="1" l="1"/>
  <c r="H154" i="1" l="1"/>
  <c r="H155" i="1"/>
  <c r="D152" i="1"/>
  <c r="C37" i="1" l="1"/>
  <c r="C118" i="1" l="1"/>
  <c r="E156" i="1" l="1"/>
  <c r="F156" i="1" s="1"/>
  <c r="I29" i="1" l="1"/>
  <c r="I38" i="1"/>
  <c r="D37" i="1"/>
  <c r="C43" i="1" l="1"/>
  <c r="H203" i="1" l="1"/>
  <c r="H202" i="1"/>
  <c r="F202" i="1"/>
  <c r="F45" i="1" l="1"/>
  <c r="I118" i="1" l="1"/>
  <c r="C117" i="1"/>
  <c r="D178" i="1" l="1"/>
  <c r="C29" i="1"/>
  <c r="I146" i="1" l="1"/>
  <c r="I201" i="1" l="1"/>
  <c r="G201" i="1"/>
  <c r="F203" i="1"/>
  <c r="H201" i="1" l="1"/>
  <c r="F201" i="1"/>
  <c r="H125" i="1" l="1"/>
  <c r="I37" i="1" l="1"/>
  <c r="H45" i="1"/>
  <c r="H46" i="1"/>
  <c r="E34" i="1" l="1"/>
  <c r="D172" i="1"/>
  <c r="E172" i="1"/>
  <c r="G172" i="1"/>
  <c r="H172" i="1" s="1"/>
  <c r="I172" i="1"/>
  <c r="C172" i="1"/>
  <c r="E29" i="1" l="1"/>
  <c r="F172" i="1"/>
  <c r="D43" i="1" l="1"/>
  <c r="G134" i="1"/>
  <c r="C134" i="1"/>
  <c r="G13" i="1" l="1"/>
  <c r="H113" i="1"/>
  <c r="F113" i="1"/>
  <c r="H112" i="1"/>
  <c r="F112" i="1"/>
  <c r="I110" i="1"/>
  <c r="G110" i="1"/>
  <c r="E110" i="1"/>
  <c r="D110" i="1"/>
  <c r="C110" i="1"/>
  <c r="E109" i="1"/>
  <c r="E73" i="1" s="1"/>
  <c r="D109" i="1"/>
  <c r="C109" i="1"/>
  <c r="C73" i="1" s="1"/>
  <c r="I108" i="1"/>
  <c r="G108" i="1"/>
  <c r="E108" i="1"/>
  <c r="D108" i="1"/>
  <c r="C108" i="1"/>
  <c r="I71" i="1"/>
  <c r="G71" i="1"/>
  <c r="E71" i="1"/>
  <c r="C107" i="1"/>
  <c r="C71" i="1" s="1"/>
  <c r="I70" i="1"/>
  <c r="E70" i="1"/>
  <c r="C106" i="1"/>
  <c r="E105" i="1"/>
  <c r="E69" i="1" s="1"/>
  <c r="D105" i="1"/>
  <c r="C105" i="1"/>
  <c r="I67" i="1"/>
  <c r="C70" i="1" l="1"/>
  <c r="C64" i="1" s="1"/>
  <c r="D70" i="1"/>
  <c r="D71" i="1"/>
  <c r="C69" i="1"/>
  <c r="C63" i="1" s="1"/>
  <c r="C10" i="1" s="1"/>
  <c r="D69" i="1"/>
  <c r="D73" i="1"/>
  <c r="H26" i="1"/>
  <c r="I104" i="1"/>
  <c r="D104" i="1"/>
  <c r="E104" i="1"/>
  <c r="C104" i="1"/>
  <c r="F106" i="1"/>
  <c r="F70" i="1" s="1"/>
  <c r="F107" i="1"/>
  <c r="F71" i="1" s="1"/>
  <c r="H107" i="1"/>
  <c r="H71" i="1" s="1"/>
  <c r="G70" i="1"/>
  <c r="F110" i="1"/>
  <c r="H110" i="1"/>
  <c r="C68" i="1" l="1"/>
  <c r="E65" i="1"/>
  <c r="I66" i="1"/>
  <c r="I68" i="1"/>
  <c r="D68" i="1"/>
  <c r="F104" i="1"/>
  <c r="E68" i="1"/>
  <c r="H106" i="1"/>
  <c r="H70" i="1" s="1"/>
  <c r="G104" i="1"/>
  <c r="H104" i="1" s="1"/>
  <c r="F68" i="1" l="1"/>
  <c r="G68" i="1"/>
  <c r="H68" i="1" s="1"/>
  <c r="F32" i="1" l="1"/>
  <c r="G117" i="1"/>
  <c r="G63" i="1" s="1"/>
  <c r="G10" i="1" s="1"/>
  <c r="G122" i="1" l="1"/>
  <c r="I43" i="1" l="1"/>
  <c r="I21" i="1"/>
  <c r="G21" i="1"/>
  <c r="D21" i="1" l="1"/>
  <c r="E182" i="1"/>
  <c r="H180" i="1"/>
  <c r="F180" i="1"/>
  <c r="H21" i="1" l="1"/>
  <c r="I182" i="1"/>
  <c r="I13" i="1" l="1"/>
  <c r="F181" i="1"/>
  <c r="I178" i="1"/>
  <c r="G14" i="1" l="1"/>
  <c r="C159" i="1" l="1"/>
  <c r="I185" i="1"/>
  <c r="E188" i="1"/>
  <c r="G43" i="1" l="1"/>
  <c r="F46" i="1"/>
  <c r="E43" i="1"/>
  <c r="E58" i="1" l="1"/>
  <c r="E12" i="1" s="1"/>
  <c r="E21" i="1" l="1"/>
  <c r="F21" i="1" s="1"/>
  <c r="I49" i="1" l="1"/>
  <c r="G178" i="1" l="1"/>
  <c r="I119" i="1" l="1"/>
  <c r="I65" i="1" s="1"/>
  <c r="I12" i="1" s="1"/>
  <c r="I64" i="1"/>
  <c r="I11" i="1" s="1"/>
  <c r="I117" i="1"/>
  <c r="I63" i="1" s="1"/>
  <c r="I10" i="1" s="1"/>
  <c r="I134" i="1"/>
  <c r="I62" i="1" l="1"/>
  <c r="I116" i="1"/>
  <c r="H164" i="1" l="1"/>
  <c r="F164" i="1"/>
  <c r="H188" i="1" l="1"/>
  <c r="G192" i="1" l="1"/>
  <c r="I192" i="1" l="1"/>
  <c r="D55" i="1"/>
  <c r="I14" i="1" l="1"/>
  <c r="I9" i="1" s="1"/>
  <c r="E192" i="1"/>
  <c r="D192" i="1"/>
  <c r="C192" i="1"/>
  <c r="H39" i="1" l="1"/>
  <c r="F39" i="1"/>
  <c r="I128" i="1"/>
  <c r="H51" i="1"/>
  <c r="G49" i="1"/>
  <c r="D49" i="1"/>
  <c r="F188" i="1"/>
  <c r="F51" i="1"/>
  <c r="E49" i="1" l="1"/>
  <c r="F37" i="1"/>
  <c r="H37" i="1"/>
  <c r="H49" i="1"/>
  <c r="F49" i="1" l="1"/>
  <c r="F43" i="1"/>
  <c r="H43" i="1"/>
  <c r="H25" i="1"/>
  <c r="H158" i="1"/>
  <c r="F158" i="1"/>
  <c r="I152" i="1"/>
  <c r="I55" i="1"/>
  <c r="F163" i="1"/>
  <c r="F162" i="1"/>
  <c r="H163" i="1"/>
  <c r="H162" i="1"/>
  <c r="I159" i="1"/>
  <c r="G159" i="1"/>
  <c r="E159" i="1"/>
  <c r="D159" i="1"/>
  <c r="F25" i="1"/>
  <c r="G152" i="1" l="1"/>
  <c r="H159" i="1"/>
  <c r="H156" i="1"/>
  <c r="F159" i="1"/>
  <c r="D29" i="1"/>
  <c r="H29" i="1" l="1"/>
  <c r="F29" i="1"/>
  <c r="H152" i="1"/>
  <c r="E178" i="1" l="1"/>
  <c r="C178" i="1"/>
  <c r="G55" i="1"/>
  <c r="H178" i="1" l="1"/>
  <c r="F178" i="1"/>
  <c r="D185" i="1"/>
  <c r="E185" i="1"/>
  <c r="G185" i="1"/>
  <c r="C185" i="1"/>
  <c r="H187" i="1"/>
  <c r="F187" i="1"/>
  <c r="F155" i="1" l="1"/>
  <c r="E152" i="1"/>
  <c r="H185" i="1"/>
  <c r="F185" i="1"/>
  <c r="G146" i="1"/>
  <c r="E146" i="1"/>
  <c r="D146" i="1"/>
  <c r="C146" i="1"/>
  <c r="H142" i="1"/>
  <c r="H141" i="1"/>
  <c r="D140" i="1"/>
  <c r="C140" i="1"/>
  <c r="H135" i="1"/>
  <c r="F135" i="1"/>
  <c r="E134" i="1"/>
  <c r="D134" i="1"/>
  <c r="H130" i="1"/>
  <c r="F130" i="1"/>
  <c r="E128" i="1"/>
  <c r="D128" i="1"/>
  <c r="C128" i="1"/>
  <c r="F125" i="1"/>
  <c r="E122" i="1"/>
  <c r="D122" i="1"/>
  <c r="C122" i="1"/>
  <c r="E121" i="1"/>
  <c r="D121" i="1"/>
  <c r="C121" i="1"/>
  <c r="C67" i="1" s="1"/>
  <c r="E120" i="1"/>
  <c r="D120" i="1"/>
  <c r="C120" i="1"/>
  <c r="C66" i="1" s="1"/>
  <c r="C13" i="1" s="1"/>
  <c r="G65" i="1"/>
  <c r="G12" i="1" s="1"/>
  <c r="D119" i="1"/>
  <c r="C119" i="1"/>
  <c r="C65" i="1" s="1"/>
  <c r="C12" i="1" s="1"/>
  <c r="G64" i="1"/>
  <c r="G11" i="1" s="1"/>
  <c r="D118" i="1"/>
  <c r="D64" i="1" s="1"/>
  <c r="C11" i="1"/>
  <c r="D117" i="1"/>
  <c r="D65" i="1" l="1"/>
  <c r="D63" i="1"/>
  <c r="E67" i="1"/>
  <c r="E118" i="1"/>
  <c r="F152" i="1"/>
  <c r="E66" i="1"/>
  <c r="E13" i="1" s="1"/>
  <c r="E117" i="1"/>
  <c r="F117" i="1" s="1"/>
  <c r="D67" i="1"/>
  <c r="D66" i="1"/>
  <c r="C62" i="1"/>
  <c r="C116" i="1"/>
  <c r="F122" i="1"/>
  <c r="F134" i="1"/>
  <c r="H119" i="1"/>
  <c r="G116" i="1"/>
  <c r="C14" i="1"/>
  <c r="D116" i="1"/>
  <c r="H118" i="1"/>
  <c r="F119" i="1"/>
  <c r="H122" i="1"/>
  <c r="H117" i="1"/>
  <c r="F128" i="1"/>
  <c r="H128" i="1"/>
  <c r="H134" i="1"/>
  <c r="H140" i="1"/>
  <c r="D13" i="1" l="1"/>
  <c r="D12" i="1"/>
  <c r="D10" i="1"/>
  <c r="H10" i="1" s="1"/>
  <c r="D11" i="1"/>
  <c r="H11" i="1" s="1"/>
  <c r="D62" i="1"/>
  <c r="C9" i="1"/>
  <c r="E116" i="1"/>
  <c r="F116" i="1" s="1"/>
  <c r="E14" i="1"/>
  <c r="E64" i="1"/>
  <c r="E11" i="1" s="1"/>
  <c r="F140" i="1"/>
  <c r="E63" i="1"/>
  <c r="E10" i="1" s="1"/>
  <c r="D14" i="1"/>
  <c r="F118" i="1"/>
  <c r="H116" i="1"/>
  <c r="H13" i="1" l="1"/>
  <c r="H14" i="1"/>
  <c r="F11" i="1"/>
  <c r="F10" i="1"/>
  <c r="F14" i="1"/>
  <c r="H12" i="1"/>
  <c r="F12" i="1"/>
  <c r="F13" i="1"/>
  <c r="D9" i="1"/>
  <c r="E62" i="1"/>
  <c r="F62" i="1" s="1"/>
  <c r="F64" i="1"/>
  <c r="F63" i="1"/>
  <c r="H63" i="1"/>
  <c r="G62" i="1"/>
  <c r="H62" i="1" s="1"/>
  <c r="H64" i="1"/>
  <c r="G9" i="1"/>
  <c r="H65" i="1"/>
  <c r="F65" i="1"/>
  <c r="H9" i="1" l="1"/>
  <c r="E9" i="1"/>
  <c r="F9" i="1" s="1"/>
  <c r="H57" i="1" l="1"/>
  <c r="F57" i="1"/>
  <c r="E55" i="1"/>
  <c r="C55" i="1"/>
  <c r="H17" i="1"/>
  <c r="I15" i="1"/>
  <c r="G15" i="1"/>
  <c r="D15" i="1"/>
  <c r="E15" i="1"/>
  <c r="C15" i="1"/>
  <c r="F17" i="1"/>
  <c r="H15" i="1" l="1"/>
  <c r="F15" i="1"/>
  <c r="H55" i="1"/>
  <c r="F55" i="1"/>
</calcChain>
</file>

<file path=xl/sharedStrings.xml><?xml version="1.0" encoding="utf-8"?>
<sst xmlns="http://schemas.openxmlformats.org/spreadsheetml/2006/main" count="278" uniqueCount="126">
  <si>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</si>
  <si>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</si>
  <si>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</si>
  <si>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</si>
  <si>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</si>
  <si>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</si>
  <si>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</si>
  <si>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</si>
  <si>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</si>
  <si>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</si>
  <si>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6.</t>
  </si>
  <si>
    <t xml:space="preserve">бюджет МО </t>
  </si>
  <si>
    <t>% к уточненному плану</t>
  </si>
  <si>
    <t>бюджет МО сверх соглашения</t>
  </si>
  <si>
    <t>2.</t>
  </si>
  <si>
    <t>3.</t>
  </si>
  <si>
    <t>бюджет ХМАО-Югры</t>
  </si>
  <si>
    <t>8.</t>
  </si>
  <si>
    <t>10.</t>
  </si>
  <si>
    <t>11.</t>
  </si>
  <si>
    <t>12.</t>
  </si>
  <si>
    <t>13.</t>
  </si>
  <si>
    <t>14.</t>
  </si>
  <si>
    <t>15.</t>
  </si>
  <si>
    <t>16.</t>
  </si>
  <si>
    <t>17.</t>
  </si>
  <si>
    <t>18.</t>
  </si>
  <si>
    <t>19.</t>
  </si>
  <si>
    <t>22.</t>
  </si>
  <si>
    <t>21.</t>
  </si>
  <si>
    <t>20.</t>
  </si>
  <si>
    <t>Всего по программам 
Ханты-Мансийского автономного округа - Югры</t>
  </si>
  <si>
    <t>(тыс. руб.)</t>
  </si>
  <si>
    <t>1.</t>
  </si>
  <si>
    <t>4.</t>
  </si>
  <si>
    <t xml:space="preserve">7. </t>
  </si>
  <si>
    <t>Реализация мероприятий не запланирована</t>
  </si>
  <si>
    <t>бюджет ХМАО - Югры</t>
  </si>
  <si>
    <t>бюджет МО</t>
  </si>
  <si>
    <t>Улучшение жилищных условий молодых семей в соответствии с федеральной целевой программой "Жилище" (УУиРЖ)</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</si>
  <si>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</si>
  <si>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Улучшение жилищных условий ветеранов Великой Отечественной войны (ДАиГ)</t>
  </si>
  <si>
    <t>11.1.</t>
  </si>
  <si>
    <t>11.1.1.</t>
  </si>
  <si>
    <t>11.2.</t>
  </si>
  <si>
    <t>11.2.1.</t>
  </si>
  <si>
    <t>11.2.2.</t>
  </si>
  <si>
    <t>11.2.3.</t>
  </si>
  <si>
    <t>11.2.4.</t>
  </si>
  <si>
    <t>11.2.5.</t>
  </si>
  <si>
    <t>Пояснения, ожидаемые результаты, планируемые сроки выполнения работ, оказания услуг, причины неисполнения и так далее</t>
  </si>
  <si>
    <t xml:space="preserve">                                                                                                                                                                             </t>
  </si>
  <si>
    <t xml:space="preserve">бюджет ХМАО - Югры </t>
  </si>
  <si>
    <t xml:space="preserve">бюджет ХМАО-Югры </t>
  </si>
  <si>
    <t xml:space="preserve">федеральный бюджет </t>
  </si>
  <si>
    <t>Обеспечение жильем граждан, уволенных с военной службы и приравненных к ним лиц (УУиРЖ)</t>
  </si>
  <si>
    <t>Улица Киртбая от  ул. 1 "З" до ул. 3 "З"(ДАиГ)</t>
  </si>
  <si>
    <t>26.</t>
  </si>
  <si>
    <t xml:space="preserve">Государственная программа «Доступная среда в Ханты-Мансийском автономном округе – Югре на 2016-2020 годы» </t>
  </si>
  <si>
    <t xml:space="preserve">Государственная программа «Оказание содействия добровольному переселению в Ханты-Мансийский автономный округ – Югру соотечественников, проживающих за рубежом, на 2016–2020 годы» </t>
  </si>
  <si>
    <t>11.1.2.</t>
  </si>
  <si>
    <r>
      <t xml:space="preserve">Финансовые затраты на реализацию программы в </t>
    </r>
    <r>
      <rPr>
        <u/>
        <sz val="18"/>
        <color theme="1"/>
        <rFont val="Times New Roman"/>
        <family val="2"/>
        <charset val="204"/>
      </rPr>
      <t>2018</t>
    </r>
    <r>
      <rPr>
        <sz val="18"/>
        <color theme="1"/>
        <rFont val="Times New Roman"/>
        <family val="2"/>
        <charset val="204"/>
      </rPr>
      <t xml:space="preserve"> году  </t>
    </r>
  </si>
  <si>
    <t xml:space="preserve">Утвержденный план 
на 2018 год </t>
  </si>
  <si>
    <t xml:space="preserve">Уточненный план 
на 2018 год </t>
  </si>
  <si>
    <t>Ожидаемое исполнение на 01.01.2019</t>
  </si>
  <si>
    <t>11.1.2.1.</t>
  </si>
  <si>
    <t xml:space="preserve">Государственная программа «Социально-экономическое развитие коренных малочисленных народов Севера Ханты-Мансийского автономного округа – Югры на 2018–2025 годы и на период до 2030 года» </t>
  </si>
  <si>
    <t xml:space="preserve">Государственная программа «Защита населения и территорий от чрезвычайных ситуаций, обеспечение пожарной безопасности в Ханты-Мансийском автономном округе – Югре на 2018–2025 годы и на период до 2030 года» </t>
  </si>
  <si>
    <t xml:space="preserve">Государственная программа «Информационное общество Ханты-Мансийского автономного округа – Югры на 2018–2025 годы и на период до 2030 года» </t>
  </si>
  <si>
    <t xml:space="preserve">Государственная программа «Управление государственными финансами в Ханты-Мансийском автономном округе – Югре на 2018–2025 годы и на период до 2030 года» </t>
  </si>
  <si>
    <t>Государственная программа «Развитие гражданского общества Ханты-Мансийского автономного округа – Югры на 2018–2025 годы и на период до 2030 года»</t>
  </si>
  <si>
    <t xml:space="preserve">Государственная программа «Управление государственным имуществом Ханты-Мансийского автономного округа – Югры на 2018–2025 годы и на период до 2030 года» </t>
  </si>
  <si>
    <t>25.</t>
  </si>
  <si>
    <t>Подпрограмма II "Содействие развитию жилищного строительства"</t>
  </si>
  <si>
    <t>Приобретение жилых помещений в целях обеспечения жильём граждан (ДАиГ)</t>
  </si>
  <si>
    <t xml:space="preserve">Строительство систем инженерной инфраструктуры в целях обеспечения инженерной подготовки земельных участков предназначенных для жилищного строительства
</t>
  </si>
  <si>
    <t xml:space="preserve">Подпрограмма  IV "Обеспечение мерами государственной поддержки по улучшению жилищных условий отдельных категорий граждан"
</t>
  </si>
  <si>
    <t>Улучшение жилищных условий ветеранов боевых действий, инвалидов и семей, имеющих детей-инвалидов, вставших на учёт в качестве нуждающихся в жилых помещениях до 1 января 2005 года"  (УУиРЖ)</t>
  </si>
  <si>
    <t>Предоставление субсидий органам местного самоуправления муниципальных образований для реализации полномочий в области строительства и жилищных отношений
 (ДАиГ)</t>
  </si>
  <si>
    <t>11.1.1.1</t>
  </si>
  <si>
    <t>11.1.1.2</t>
  </si>
  <si>
    <t>ДАиГ (выполнение работ по подготовке изменений в проект межевания и проект планировки территории улично - дорожной сети города Сургута в части "красных" линий)</t>
  </si>
  <si>
    <t xml:space="preserve">В связи с отсутствием на 01.01.2018 участников подпрограммы, бюджетные ассигнования  до муниципального образования не доведены. </t>
  </si>
  <si>
    <t xml:space="preserve">Размещение закупки на выполнение работ по разработке проекта планировки в границах улиц 30 лет Победы, Маяковского, Музейной и проекта межевания территории в границах улиц Маяковского, 30 лет Победы, проспекта Мира в городе Сургуте  запланировано на III квартал 2018года. </t>
  </si>
  <si>
    <t>11.1.1.3</t>
  </si>
  <si>
    <t>ДАиГ (на выполнение работ по определению границ зон затопления, подтопления на территории муниципального образования городской округ город Сургут. )</t>
  </si>
  <si>
    <t xml:space="preserve">Размещение закупки на выполнение работ по определению границ зон затопления, подтопления на территории муниципального образования городской округ город Сургут запланировано на август 2018года. </t>
  </si>
  <si>
    <t>на 01.08.2018</t>
  </si>
  <si>
    <r>
      <rPr>
        <u/>
        <sz val="16"/>
        <rFont val="Times New Roman"/>
        <family val="2"/>
        <charset val="204"/>
      </rPr>
      <t>АГ:</t>
    </r>
    <r>
      <rPr>
        <sz val="16"/>
        <rFont val="Times New Roman"/>
        <family val="2"/>
        <charset val="204"/>
      </rPr>
      <t xml:space="preserve"> В рамках реализации  переданного государственного полномочия осуществляется деятельность  в сфере обращения с твердыми коммунальными отходами. Произведены расходы на поставку бумаги и конвертов.
</t>
    </r>
  </si>
  <si>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01.08.2018 произведена выплата заработной платы за январь - июнь и первую половину июля месяца 2018 года, оплата услуг по содержанию имущества и поставке материальных запасов  по факту оказания услуг, поставки товара в соответствии с условиями заключаемых договоров, муниципальных контрактов.              
</t>
    </r>
  </si>
  <si>
    <r>
      <t>Государственная программа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2018–2025 годы и на период до 2030 года"</t>
    </r>
    <r>
      <rPr>
        <sz val="16"/>
        <rFont val="Times New Roman"/>
        <family val="2"/>
        <charset val="204"/>
      </rPr>
      <t xml:space="preserve"> 
</t>
    </r>
  </si>
  <si>
    <r>
      <t xml:space="preserve">Государственная программа "Развитие здравоохранения  на 2018-2025 годы и на период до 2030 года" 
</t>
    </r>
    <r>
      <rPr>
        <sz val="16"/>
        <rFont val="Times New Roman"/>
        <family val="2"/>
        <charset val="204"/>
      </rPr>
      <t>(1. Субвенции на организацию осуществления мероприятий по проведению дезинсекции и дератизации.)</t>
    </r>
  </si>
  <si>
    <r>
      <t>Государственная программа «Развитие агропромышленного комплекса и рынков сельскохозяйственной продукции, сырья и продовольствия в Ханты-Мансийском автономном округе - Югре на 2018-2025 годы и на период до 2030 года»</t>
    </r>
    <r>
      <rPr>
        <sz val="16"/>
        <rFont val="Times New Roman"/>
        <family val="2"/>
        <charset val="204"/>
      </rPr>
      <t xml:space="preserve"> 
(1. Субвенции на повышение эффективности использования и развитие ресурсного потенциала рыбохозяйственного комплекса;
 2. субвенции по поддержку животноводства, переработку и реализацию продукции животноводства;
3. субвенции на проведение мероприятий по предупреждению и ликвидации болезней животных, их лечению, защите населения от болезней, общих для человека и животных) </t>
    </r>
  </si>
  <si>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2018 - 2025 годы и на период до 2030 года» 
</t>
    </r>
    <r>
      <rPr>
        <sz val="16"/>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 Субсидии на поддержку государственных программ субъектов Российской Федерации и муниципальных программ формирования современной городской среды;
3.Субсидии на реализацию полномочий в сфере жилищно-коммунального комплекса;
</t>
    </r>
  </si>
  <si>
    <r>
      <t xml:space="preserve">Государственная программа «Обеспечение экологической безопасности Ханты-Мансийского автономного округа -Югры на 2018-2025 годы и на период до 2030 года"
</t>
    </r>
    <r>
      <rPr>
        <sz val="16"/>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</si>
  <si>
    <r>
      <t xml:space="preserve">Государственная программа "Развитие транспортной системы Ханты-Мансийского автономного округа - Югры на 2018-2025 годы и на период до 2030 года" 
</t>
    </r>
    <r>
      <rPr>
        <sz val="16"/>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t>
    </r>
  </si>
  <si>
    <r>
      <rPr>
        <u/>
        <sz val="16"/>
        <rFont val="Times New Roman"/>
        <family val="1"/>
        <charset val="204"/>
      </rPr>
      <t xml:space="preserve">КУИ: </t>
    </r>
    <r>
      <rPr>
        <sz val="16"/>
        <rFont val="Times New Roman"/>
        <family val="1"/>
        <charset val="204"/>
      </rPr>
      <t>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животных.За счет средств окружного бюджета - 1 003,9 тыс.руб. возмещены расходы по отлову и утилизации 208 безнадзорных животных.
</t>
    </r>
    <r>
      <rPr>
        <u/>
        <sz val="16"/>
        <rFont val="Times New Roman"/>
        <family val="1"/>
        <charset val="204"/>
      </rPr>
      <t>АГ</t>
    </r>
    <r>
      <rPr>
        <sz val="16"/>
        <rFont val="Times New Roman"/>
        <family val="1"/>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Расходы запланированы на 4 квартал 2018 года.
</t>
    </r>
    <r>
      <rPr>
        <sz val="16"/>
        <color rgb="FFFF0000"/>
        <rFont val="Times New Roman"/>
        <family val="2"/>
        <charset val="204"/>
      </rPr>
      <t xml:space="preserve">
</t>
    </r>
    <r>
      <rPr>
        <u/>
        <sz val="18"/>
        <rFont val="Times New Roman"/>
        <family val="2"/>
        <charset val="204"/>
      </rPr>
      <t/>
    </r>
  </si>
  <si>
    <r>
      <rPr>
        <u/>
        <sz val="16"/>
        <rFont val="Times New Roman"/>
        <family val="2"/>
        <charset val="204"/>
      </rPr>
      <t>УППЭК:</t>
    </r>
    <r>
      <rPr>
        <sz val="16"/>
        <rFont val="Times New Roman"/>
        <family val="2"/>
        <charset val="204"/>
      </rPr>
      <t xml:space="preserve"> в рамках реализации государственной программы заключены муниципальные контракты на оказание услуг по санитарно-противоэпидемическим мероприятиям (акарицидная, ларвицидная обработки, барьерная дератизация) в городе Сургут. 
Кроме того, денежные средства будут направлены на выплату заработной платы и начисления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по санитарно-противоэпидемическим мероприятиям (акарицидная, ларвицидная обработки, барьерная дератизация) города Сургута), а также на техническое обеспечение. 
Освоение денежных средств планируется в сентябре - октябре 2018 года.      </t>
    </r>
  </si>
  <si>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июне проведена работа по приему заявлений на возмещение затрат, произведенных субьектами малого и среднего предпринимательства, в частности социальному предпринимательству и субъектам, осуществляющим социально значимые виды деятельности.  
    Проведен ежегодный городской конкурс "Предприниматель года", образовательный курс для субъектов малого и среднего предпринимательства "Основы ведения предпринимательской деятельности. Заключен контракт на изготовление и поставку имиджевого мобильного стенда.
</t>
    </r>
  </si>
  <si>
    <t>Заключен  МК № 08/2017 от 25.10.2017 с ООО СК "ЮВиС"  на выполнение работ по строительству объекта "Улица Киртбая от  ул. 1 "З" до ул. 3 "З" . Цена контракта - 678 069,2 тыс.руб. В 2017 году выполнены работы на сумму  83 768,8 тыс.руб. Срок выполнения работ по 30 июня 2019 года. Ориентировочный срок ввода объекта в эксплуатацию - июль 2019 года.  
Общая готовность  по объекту - 46,7%, по сетям  - 86,6 %.</t>
  </si>
  <si>
    <t>11.1.1.4</t>
  </si>
  <si>
    <t>Выплата субсидий на приобретение жилых помещений в целях ликвидации и расселения приспособленных для проживания строений в посёлках (ДАиГ)</t>
  </si>
  <si>
    <t>Ведется работа с участниками программы по оформлению необходимых документов для получения субсидии на приобретение жилых помещений</t>
  </si>
  <si>
    <t>В апреле, мае, июне, июле 2018 года аукционы на приобретение жилых помещений признаны не состоявшимися по причине отсутствия заявок на участие. Размещение очередных закупок состоится в августе 2018 года.</t>
  </si>
  <si>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</si>
  <si>
    <r>
      <t>Государственная программа «Социальная поддержка жителей Ханты-Мансийского автономного округа - Югры на 2018 - 2025 годы и на период до 2030 года» 
(</t>
    </r>
    <r>
      <rPr>
        <sz val="16"/>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полномочий по образованию и организации деятельности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Субвенции на осуществление деятельности по опеке и попечительству;
5. Субвенции на обеспечение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t>
    </r>
  </si>
  <si>
    <r>
      <t xml:space="preserve">Государственная программа  "Обеспечение доступным и комфортным жильем жителей Ханты-Мансийского автономного округа - Югры в 2018 - 2025 годах и на период до 2030 года"
</t>
    </r>
    <r>
      <rPr>
        <sz val="16"/>
        <rFont val="Times New Roman"/>
        <family val="2"/>
        <charset val="204"/>
      </rPr>
      <t xml:space="preserve">
</t>
    </r>
  </si>
  <si>
    <t>ДАиГ: 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т.к. по окончании срока подачи заявок на участие в аукционе не подано ни одной заявки. 
По итогам аукциона, состоявшегося 27.03.2018 года, заключен муниципальный контракт на сумму 1 834,65 тыс.руб. (1 565,1 тыс.руб. - фед.ср-ва; 269,55 тыс.руб. - ср-ва окруж.бюджета), документы переданы для регистрации прав собственности, оплата будет произведена в августе 2018г.                          
По итогам аукциона, состоявшегося 24.04.2018 года, заключен муниципальный контракт на сумму 1 585,4 тыс.руб. (фед.ср-ва), оплата  произведена.
Остаток средств - экономия, сложившаяся в результате проведения торгов.</t>
  </si>
  <si>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2018 - 2025 годах и на период до 2030 года»
</t>
    </r>
    <r>
      <rPr>
        <sz val="16"/>
        <rFont val="Times New Roman"/>
        <family val="2"/>
        <charset val="204"/>
      </rPr>
      <t>(1. 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6.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7. Иные межбюджетные трансферты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t>
    </r>
  </si>
  <si>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
2)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состоянию на 01.08.2018 установлено 74 приборов учета ГХВС в муниципальных квартирах на сумму 171,79 тыс.руб. По заявлению нанимателя заключен договор от 11.05.2018 № 39  на установку ИПУ ХГВС (2 шт.) в муниципальной комнате с ООО "Все инструменты север" на сумму  2,8 тыс.руб. Работы выполнены и оплачены - 2,8 тыс.руб. Также запланированы работы по замене комплектующих АУРТЭ в 17 объектах социальной сферы.</t>
    </r>
    <r>
      <rPr>
        <sz val="16"/>
        <color rgb="FFFF0000"/>
        <rFont val="Times New Roman"/>
        <family val="2"/>
        <charset val="204"/>
      </rPr>
      <t xml:space="preserve">
</t>
    </r>
    <r>
      <rPr>
        <sz val="16"/>
        <rFont val="Times New Roman"/>
        <family val="1"/>
        <charset val="204"/>
      </rPr>
      <t xml:space="preserve">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rFont val="Times New Roman"/>
        <family val="1"/>
        <charset val="204"/>
      </rPr>
      <t>УППЭК</t>
    </r>
    <r>
      <rPr>
        <sz val="16"/>
        <rFont val="Times New Roman"/>
        <family val="1"/>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</si>
  <si>
    <r>
      <rPr>
        <u/>
        <sz val="16"/>
        <rFont val="Times New Roman"/>
        <family val="1"/>
        <charset val="204"/>
      </rPr>
      <t>ДГХ</t>
    </r>
    <r>
      <rPr>
        <sz val="16"/>
        <rFont val="Times New Roman"/>
        <family val="1"/>
        <charset val="204"/>
      </rPr>
      <t>: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Заключен муниципальный контракт от 23.07.2018 №44-ГХ с ООО "Дорстройиндустрия" на выполнение работ по ремонту автомобильной дороги по ул. Грибоедова  (участок от Грибоедовской развязки в сторону ул. Крылова) на сумму 1 923,21 тыс.руб., из них средства окружного бюджета 1 825,48 тыс.руб., средства городского бюджета 97,73 тыс.руб. Планируется отремонтировать 834,9 кв.м. 
По состоянию на 01.08.2018 отремонтировано дорог площадью 103 215,9 кв.м.</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</si>
  <si>
    <r>
      <rPr>
        <b/>
        <sz val="16"/>
        <rFont val="Times New Roman"/>
        <family val="1"/>
        <charset val="204"/>
      </rP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1"/>
        <charset val="204"/>
      </rPr>
      <t>1.</t>
    </r>
    <r>
      <rPr>
        <b/>
        <sz val="16"/>
        <rFont val="Times New Roman"/>
        <family val="1"/>
        <charset val="204"/>
      </rPr>
      <t xml:space="preserve"> </t>
    </r>
    <r>
      <rPr>
        <sz val="16"/>
        <rFont val="Times New Roman"/>
        <family val="1"/>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10.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11.Иные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12.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</si>
  <si>
    <r>
      <t>Государственная программа "Развитие культуры в Ханты-Мансийском автономном округе - Югре на 2018-2025 годы и на период до 2030 года"</t>
    </r>
    <r>
      <rPr>
        <sz val="16"/>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автономного округа;
3. Субсидии на поддержку отрасли культуры;
4. Судсидии на поддержку творческой деятельности и техническое оснащение детских и кукольных театров; 
5.Субсидии на частичное обеспечение повышения оплаты труда работников муниципальных учреждений культуры в целях реализации Указа Президента Российской Федерации от 7 мая 2012 года №597 №О мероприятиях по реализации государственной социальной политики")
</t>
    </r>
  </si>
  <si>
    <r>
      <t>Государственная программа "Развитие физической культуры и спорта в Ханты-Мансийском автономном округе — Югре на 2018 — 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 xml:space="preserve">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</si>
  <si>
    <r>
      <t>Государственная программа «Содействие занятости населения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t>
    </r>
  </si>
  <si>
    <r>
      <t>Государственная программа «Социально-экономическое развитие и повышение инвестиционной привлекательности Ханты-Мансийского автономного округа - Югры в 2018 - 2025 годах и на период до 2030 года» 
(</t>
    </r>
    <r>
      <rPr>
        <sz val="16"/>
        <rFont val="Times New Roman"/>
        <family val="2"/>
        <charset val="204"/>
      </rPr>
      <t>1. Субсидии на организацию предоставления государственных услуг в многофункциональных центрах предоставления государственных и муниципальных услуг;
2. Субсидии на поддержку малого и среднего предпринимательства).</t>
    </r>
  </si>
  <si>
    <r>
      <t xml:space="preserve">Государственная программа «Развитие государственной гражданской службы, муниципальной службы и резерва управленческих кадров в Ханты-Мансийском автономном округе - Югре в 2018 - 2025 годах и на период до 2030 года» 
</t>
    </r>
    <r>
      <rPr>
        <sz val="16"/>
        <rFont val="Times New Roman"/>
        <family val="2"/>
        <charset val="204"/>
      </rPr>
      <t>(1.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r>
  </si>
  <si>
    <t>Информация о реализации государственных программ Ханты-Мансийского автономного округа - Югры
на территории городского округа город Сургут на 01.08.2017 года</t>
  </si>
  <si>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3606,9 тыс.руб.                                                                                    
    </t>
  </si>
  <si>
    <t xml:space="preserve">На 01.01.2018 участниками мероприятия числится 437  человек. В 2018 году субсидию за счет средств федерального бюджета на приобретение (строительство) жилья планируется  предоставить 9 ветеранам боевых действий и 1 инвалиду. По состоянию на 01.08.2018: выдано 7 гарантийных писем на общую сумму 5881,9 тыс.руб., 1 участнику подпрограммы отказано в выдаче гарантийного письма, 2 участников отказались от получения субсидии в текущем году. На 01.08.2018 перечисление субсидий не производилось. </t>
  </si>
  <si>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01.08.18: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тренировочным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Планируется приобретение спортивного оборудования, экипировки и инвентаря, проведение тренировочных сборов и участие в соревнованиях.
Использование бюджетных ассигнований планируется осуществить в 4 квартале 2018 года.                                                         </t>
    </r>
  </si>
  <si>
    <r>
      <rPr>
        <u/>
        <sz val="16"/>
        <color theme="1"/>
        <rFont val="Times New Roman"/>
        <family val="1"/>
        <charset val="204"/>
      </rPr>
      <t>АГ:</t>
    </r>
    <r>
      <rPr>
        <sz val="16"/>
        <color theme="1"/>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
</t>
    </r>
    <r>
      <rPr>
        <u/>
        <sz val="16"/>
        <color theme="1"/>
        <rFont val="Times New Roman"/>
        <family val="1"/>
        <charset val="204"/>
      </rPr>
      <t xml:space="preserve">ДАиГ: </t>
    </r>
    <r>
      <rPr>
        <sz val="16"/>
        <color theme="1"/>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u/>
        <sz val="16"/>
        <color theme="1"/>
        <rFont val="Times New Roman"/>
        <family val="1"/>
        <charset val="204"/>
      </rPr>
      <t>ДО:</t>
    </r>
    <r>
      <rPr>
        <sz val="16"/>
        <color theme="1"/>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В рамках реализации мероприятий программы запланировано 200 путевок для детей-сирот и детей, оставшихся без попечения родителей  в возрасте от 6 до 17 лет (включительно). В соответствии с заключенным контрактом от 07.05.2018 № 40/18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в 2018 году планируется организовать отдых для 181 ребенка, из них:
- по состоянию на 01.07.2018 организован отдых для 81 ребенка;
- в настоящее время производится организация отдыха для 100 детей (период с июля по август 2018 года).
Планируется приобретение 19 путевок путем заключения контракта на оказание услуг по организации отдыха и оздоровления детей-сирот и детей, оставшихся без попечения родителей в период зимних каникул.
</t>
    </r>
  </si>
  <si>
    <t>В 2018 году из средств окружного бюджета предусмотрены расходы на приобретение конвертов и бумаги. Закупку планируется провести в 3 квартале 2018 года.</t>
  </si>
  <si>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t>
    </r>
    <r>
      <rPr>
        <sz val="16"/>
        <color theme="1"/>
        <rFont val="Times New Roman"/>
        <family val="1"/>
        <charset val="204"/>
      </rPr>
      <t>комиссий. 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текущего года.</t>
    </r>
    <r>
      <rPr>
        <sz val="16"/>
        <rFont val="Times New Roman"/>
        <family val="1"/>
        <charset val="204"/>
      </rPr>
      <t xml:space="preserve">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t>
    </r>
    <r>
      <rPr>
        <sz val="16"/>
        <color theme="1"/>
        <rFont val="Times New Roman"/>
        <family val="1"/>
        <charset val="204"/>
      </rPr>
      <t xml:space="preserve"> В 4 квартале 2018 года</t>
    </r>
    <r>
      <rPr>
        <sz val="16"/>
        <rFont val="Times New Roman"/>
        <family val="1"/>
        <charset val="204"/>
      </rPr>
      <t xml:space="preserve"> планируется заключить контракт на приобретение ПО "Ангел" и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</si>
  <si>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t>
    </r>
    <r>
      <rPr>
        <sz val="16"/>
        <color theme="1"/>
        <rFont val="Times New Roman"/>
        <family val="1"/>
        <charset val="204"/>
      </rPr>
      <t xml:space="preserve">использованы до конца 2018 года.  
В рамках реализации государственной программы заключено соглашение от 17.05.2018 № 71876000-1-2018-004 о предоставлении субсидии на поддержку творческой деятельности и техническое оснащение детских и кукольных театров. В рамках подпрограммы "Укрепление единого культурного пространства" бюджетные ассигнования запланированы на организацию и показ театральной постановки (МАУ "ТАиК "Петрушка").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73 985,40 рублей.         </t>
    </r>
    <r>
      <rPr>
        <sz val="16"/>
        <color rgb="FFFF0000"/>
        <rFont val="Times New Roman"/>
        <family val="2"/>
        <charset val="204"/>
      </rPr>
      <t xml:space="preserve">                                    
</t>
    </r>
    <r>
      <rPr>
        <u/>
        <sz val="20"/>
        <rFont val="Times New Roman"/>
        <family val="1"/>
        <charset val="204"/>
      </rPr>
      <t/>
    </r>
  </si>
  <si>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t>
    </r>
    <r>
      <rPr>
        <sz val="16"/>
        <rFont val="Times New Roman"/>
        <family val="1"/>
        <charset val="204"/>
      </rPr>
      <t>68 831,30 рублей.</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01.08.2018 года по педагогическим работникам муниципальных организаций дополнительного образования детей составило 96 583,70 рублей.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</si>
</sst>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р_._-;\-* #,##0.00_р_._-;_-* &quot;-&quot;??_р_._-;_-@_-"/>
    <numFmt numFmtId="165" formatCode="#,##0.0"/>
    <numFmt numFmtId="166" formatCode="&quot;$&quot;#,##0_);\(&quot;$&quot;#,##0\)"/>
    <numFmt numFmtId="167" formatCode="&quot;р.&quot;#,##0_);\(&quot;р.&quot;#,##0\)"/>
  </numFmts>
  <fonts count="48"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sz val="18"/>
      <color theme="1"/>
      <name val="Times New Roman"/>
      <family val="2"/>
      <charset val="204"/>
    </font>
    <font>
      <sz val="20"/>
      <color theme="1"/>
      <name val="Times New Roman"/>
      <family val="2"/>
      <charset val="204"/>
    </font>
    <font>
      <b/>
      <sz val="20"/>
      <color theme="1"/>
      <name val="Times New Roman"/>
      <family val="2"/>
      <charset val="204"/>
    </font>
    <font>
      <b/>
      <sz val="20"/>
      <name val="Times New Roman"/>
      <family val="2"/>
      <charset val="204"/>
    </font>
    <font>
      <sz val="20"/>
      <name val="Times New Roman"/>
      <family val="2"/>
      <charset val="204"/>
    </font>
    <font>
      <sz val="18"/>
      <name val="Times New Roman"/>
      <family val="2"/>
      <charset val="204"/>
    </font>
    <font>
      <u/>
      <sz val="20"/>
      <name val="Times New Roman"/>
      <family val="1"/>
      <charset val="204"/>
    </font>
    <font>
      <u/>
      <sz val="18"/>
      <color theme="1"/>
      <name val="Times New Roman"/>
      <family val="2"/>
      <charset val="204"/>
    </font>
    <font>
      <i/>
      <sz val="20"/>
      <name val="Times New Roman"/>
      <family val="2"/>
      <charset val="204"/>
    </font>
    <font>
      <b/>
      <sz val="20"/>
      <color rgb="FFFF0000"/>
      <name val="Times New Roman"/>
      <family val="2"/>
      <charset val="204"/>
    </font>
    <font>
      <sz val="20"/>
      <color rgb="FFFF0000"/>
      <name val="Times New Roman"/>
      <family val="2"/>
      <charset val="204"/>
    </font>
    <font>
      <u/>
      <sz val="18"/>
      <name val="Times New Roman"/>
      <family val="2"/>
      <charset val="204"/>
    </font>
    <font>
      <i/>
      <sz val="16"/>
      <name val="Times New Roman"/>
      <family val="2"/>
      <charset val="204"/>
    </font>
    <font>
      <sz val="24"/>
      <color rgb="FFFF0000"/>
      <name val="Times New Roman"/>
      <family val="2"/>
      <charset val="204"/>
    </font>
    <font>
      <b/>
      <i/>
      <sz val="20"/>
      <color rgb="FFFF0000"/>
      <name val="Times New Roman"/>
      <family val="2"/>
      <charset val="204"/>
    </font>
    <font>
      <b/>
      <sz val="16"/>
      <name val="Times New Roman"/>
      <family val="2"/>
      <charset val="204"/>
    </font>
    <font>
      <sz val="16"/>
      <name val="Times New Roman"/>
      <family val="2"/>
      <charset val="204"/>
    </font>
    <font>
      <sz val="16"/>
      <color rgb="FFFF0000"/>
      <name val="Times New Roman"/>
      <family val="2"/>
      <charset val="204"/>
    </font>
    <font>
      <u/>
      <sz val="16"/>
      <color rgb="FFFF0000"/>
      <name val="Times New Roman"/>
      <family val="2"/>
      <charset val="204"/>
    </font>
    <font>
      <i/>
      <sz val="20"/>
      <color rgb="FFFF0000"/>
      <name val="Times New Roman"/>
      <family val="2"/>
      <charset val="204"/>
    </font>
    <font>
      <b/>
      <i/>
      <sz val="18"/>
      <name val="Times New Roman"/>
      <family val="2"/>
      <charset val="204"/>
    </font>
    <font>
      <i/>
      <sz val="18"/>
      <name val="Times New Roman"/>
      <family val="2"/>
      <charset val="204"/>
    </font>
    <font>
      <sz val="24"/>
      <name val="Times New Roman"/>
      <family val="2"/>
      <charset val="204"/>
    </font>
    <font>
      <b/>
      <i/>
      <sz val="20"/>
      <name val="Times New Roman"/>
      <family val="2"/>
      <charset val="204"/>
    </font>
    <font>
      <b/>
      <i/>
      <sz val="16"/>
      <name val="Times New Roman"/>
      <family val="2"/>
      <charset val="204"/>
    </font>
    <font>
      <b/>
      <sz val="18"/>
      <name val="Times New Roman"/>
      <family val="2"/>
      <charset val="204"/>
    </font>
    <font>
      <b/>
      <sz val="16"/>
      <color rgb="FFFF0000"/>
      <name val="Times New Roman"/>
      <family val="2"/>
      <charset val="204"/>
    </font>
    <font>
      <sz val="36"/>
      <color rgb="FFFF0000"/>
      <name val="Times New Roman"/>
      <family val="2"/>
      <charset val="204"/>
    </font>
    <font>
      <u/>
      <sz val="16"/>
      <name val="Times New Roman"/>
      <family val="1"/>
      <charset val="204"/>
    </font>
    <font>
      <sz val="16"/>
      <name val="Times New Roman"/>
      <family val="1"/>
      <charset val="204"/>
    </font>
    <font>
      <sz val="16"/>
      <color rgb="FFFF0000"/>
      <name val="Times New Roman"/>
      <family val="1"/>
      <charset val="204"/>
    </font>
    <font>
      <u/>
      <sz val="16"/>
      <name val="Times New Roman"/>
      <family val="2"/>
      <charset val="204"/>
    </font>
    <font>
      <b/>
      <sz val="16"/>
      <name val="Times New Roman"/>
      <family val="1"/>
      <charset val="204"/>
    </font>
    <font>
      <sz val="16"/>
      <color theme="1"/>
      <name val="Times New Roman"/>
      <family val="1"/>
      <charset val="204"/>
    </font>
    <font>
      <u/>
      <sz val="16"/>
      <color theme="1"/>
      <name val="Times New Roman"/>
      <family val="1"/>
      <charset val="204"/>
    </font>
    <font>
      <sz val="16"/>
      <color theme="1"/>
      <name val="Times New Roman"/>
      <family val="2"/>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164" fontId="8"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1">
    <xf numFmtId="0" fontId="0" fillId="0" borderId="0" xfId="0"/>
    <xf numFmtId="0" fontId="13" fillId="0" borderId="0" xfId="0" applyFont="1" applyFill="1" applyBorder="1" applyAlignment="1">
      <alignment horizontal="center" wrapText="1"/>
    </xf>
    <xf numFmtId="0" fontId="13" fillId="0" borderId="0" xfId="0" applyFont="1" applyFill="1" applyBorder="1" applyAlignment="1">
      <alignment wrapText="1"/>
    </xf>
    <xf numFmtId="4" fontId="13" fillId="0" borderId="0" xfId="0" applyNumberFormat="1" applyFont="1" applyFill="1" applyBorder="1" applyAlignment="1">
      <alignment wrapText="1"/>
    </xf>
    <xf numFmtId="2" fontId="13" fillId="0" borderId="0" xfId="0" applyNumberFormat="1" applyFont="1" applyFill="1" applyBorder="1" applyAlignment="1">
      <alignment wrapText="1"/>
    </xf>
    <xf numFmtId="9" fontId="13" fillId="0" borderId="0" xfId="0" applyNumberFormat="1" applyFont="1" applyFill="1" applyBorder="1" applyAlignment="1">
      <alignment wrapText="1"/>
    </xf>
    <xf numFmtId="0" fontId="13" fillId="0" borderId="0" xfId="0" applyFont="1" applyFill="1" applyAlignment="1">
      <alignment wrapText="1"/>
    </xf>
    <xf numFmtId="0" fontId="13" fillId="0" borderId="0" xfId="0" applyFont="1" applyFill="1" applyAlignment="1">
      <alignment horizontal="center" wrapText="1"/>
    </xf>
    <xf numFmtId="4" fontId="13" fillId="0" borderId="0" xfId="0" applyNumberFormat="1" applyFont="1" applyFill="1" applyAlignment="1">
      <alignment wrapText="1"/>
    </xf>
    <xf numFmtId="2" fontId="13" fillId="0" borderId="0" xfId="0" applyNumberFormat="1" applyFont="1" applyFill="1" applyAlignment="1">
      <alignment wrapText="1"/>
    </xf>
    <xf numFmtId="9" fontId="13" fillId="0" borderId="0" xfId="0" applyNumberFormat="1" applyFont="1" applyFill="1" applyAlignment="1">
      <alignment wrapText="1"/>
    </xf>
    <xf numFmtId="0" fontId="13" fillId="0" borderId="0" xfId="0" applyFont="1" applyFill="1" applyAlignment="1">
      <alignment horizontal="left" vertical="top" wrapText="1"/>
    </xf>
    <xf numFmtId="0" fontId="13" fillId="0" borderId="0" xfId="0" applyFont="1" applyFill="1" applyAlignment="1">
      <alignment horizontal="justify" wrapText="1"/>
    </xf>
    <xf numFmtId="2" fontId="12" fillId="0" borderId="1" xfId="0" applyNumberFormat="1" applyFont="1" applyFill="1" applyBorder="1" applyAlignment="1" applyProtection="1">
      <alignment horizontal="center" vertical="top" wrapText="1"/>
      <protection locked="0"/>
    </xf>
    <xf numFmtId="9" fontId="12" fillId="0" borderId="1" xfId="0" applyNumberFormat="1" applyFont="1" applyFill="1" applyBorder="1" applyAlignment="1" applyProtection="1">
      <alignment horizontal="center" vertical="top" wrapText="1"/>
      <protection locked="0"/>
    </xf>
    <xf numFmtId="0" fontId="13" fillId="0" borderId="0" xfId="0" applyFont="1" applyFill="1" applyBorder="1" applyAlignment="1">
      <alignment horizontal="justify" wrapText="1"/>
    </xf>
    <xf numFmtId="0" fontId="13" fillId="0" borderId="0" xfId="0" applyFont="1" applyFill="1" applyAlignment="1">
      <alignment horizontal="left" vertical="center" wrapText="1"/>
    </xf>
    <xf numFmtId="0" fontId="13" fillId="0" borderId="0" xfId="0" applyFont="1" applyFill="1" applyBorder="1" applyAlignment="1">
      <alignment horizontal="left" vertical="center" wrapText="1"/>
    </xf>
    <xf numFmtId="4" fontId="14" fillId="0" borderId="0" xfId="0" applyNumberFormat="1" applyFont="1" applyFill="1" applyAlignment="1">
      <alignment horizontal="left" vertical="center" wrapText="1"/>
    </xf>
    <xf numFmtId="4" fontId="22" fillId="0" borderId="1" xfId="0" applyNumberFormat="1" applyFont="1" applyFill="1" applyBorder="1" applyAlignment="1" applyProtection="1">
      <alignment horizontal="center" vertical="center" wrapText="1"/>
      <protection locked="0"/>
    </xf>
    <xf numFmtId="4" fontId="22" fillId="2" borderId="1" xfId="0" applyNumberFormat="1" applyFont="1" applyFill="1" applyBorder="1" applyAlignment="1" applyProtection="1">
      <alignment horizontal="center" vertical="center" wrapText="1"/>
      <protection locked="0"/>
    </xf>
    <xf numFmtId="4" fontId="13" fillId="2" borderId="0" xfId="0" applyNumberFormat="1" applyFont="1" applyFill="1" applyBorder="1" applyAlignment="1">
      <alignment wrapText="1"/>
    </xf>
    <xf numFmtId="4" fontId="12" fillId="2" borderId="1" xfId="0" applyNumberFormat="1" applyFont="1" applyFill="1" applyBorder="1" applyAlignment="1" applyProtection="1">
      <alignment horizontal="center" vertical="top" wrapText="1"/>
      <protection locked="0"/>
    </xf>
    <xf numFmtId="4" fontId="13" fillId="2" borderId="0" xfId="0" applyNumberFormat="1" applyFont="1" applyFill="1" applyAlignment="1">
      <alignment wrapText="1"/>
    </xf>
    <xf numFmtId="0" fontId="25" fillId="0" borderId="0" xfId="0" applyFont="1" applyFill="1" applyAlignment="1">
      <alignment horizontal="justify" wrapText="1"/>
    </xf>
    <xf numFmtId="0" fontId="22" fillId="0" borderId="0" xfId="0" applyFont="1" applyFill="1" applyAlignment="1">
      <alignment horizontal="justify" wrapText="1"/>
    </xf>
    <xf numFmtId="4" fontId="16" fillId="0" borderId="0" xfId="0" applyNumberFormat="1" applyFont="1" applyFill="1" applyBorder="1" applyAlignment="1" applyProtection="1">
      <alignment horizontal="right" wrapText="1"/>
      <protection locked="0"/>
    </xf>
    <xf numFmtId="0" fontId="20" fillId="0" borderId="1"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3" fontId="20" fillId="0" borderId="1" xfId="0" applyNumberFormat="1" applyFont="1" applyFill="1" applyBorder="1" applyAlignment="1" applyProtection="1">
      <alignment horizontal="center" vertical="center" wrapText="1"/>
      <protection locked="0"/>
    </xf>
    <xf numFmtId="1" fontId="20" fillId="0" borderId="1" xfId="0" applyNumberFormat="1" applyFont="1" applyFill="1" applyBorder="1" applyAlignment="1" applyProtection="1">
      <alignment horizontal="center" vertical="center" wrapText="1"/>
      <protection locked="0"/>
    </xf>
    <xf numFmtId="3" fontId="20" fillId="2" borderId="1" xfId="0" applyNumberFormat="1" applyFont="1" applyFill="1" applyBorder="1" applyAlignment="1" applyProtection="1">
      <alignment horizontal="center" vertical="center" wrapText="1"/>
      <protection locked="0"/>
    </xf>
    <xf numFmtId="0" fontId="20" fillId="0" borderId="0" xfId="0" applyFont="1" applyFill="1" applyAlignment="1">
      <alignment horizontal="left" vertical="center" wrapText="1"/>
    </xf>
    <xf numFmtId="0" fontId="20" fillId="0" borderId="0" xfId="0" applyFont="1" applyFill="1" applyAlignment="1">
      <alignment horizontal="left" vertical="top" wrapText="1"/>
    </xf>
    <xf numFmtId="4" fontId="21" fillId="0" borderId="0" xfId="0" applyNumberFormat="1" applyFont="1" applyFill="1" applyAlignment="1">
      <alignment horizontal="left" vertical="center" wrapText="1"/>
    </xf>
    <xf numFmtId="4" fontId="21" fillId="0" borderId="0" xfId="0" applyNumberFormat="1" applyFont="1" applyFill="1" applyAlignment="1">
      <alignment horizontal="left" vertical="top" wrapText="1"/>
    </xf>
    <xf numFmtId="0" fontId="21" fillId="0" borderId="0" xfId="0" applyFont="1" applyFill="1" applyAlignment="1">
      <alignment horizontal="left" vertical="top" wrapText="1"/>
    </xf>
    <xf numFmtId="0" fontId="22" fillId="0" borderId="0" xfId="0" applyFont="1" applyFill="1" applyAlignment="1">
      <alignment horizontal="left" vertical="top" wrapText="1"/>
    </xf>
    <xf numFmtId="0" fontId="22" fillId="0" borderId="0" xfId="0" applyFont="1" applyFill="1" applyAlignment="1">
      <alignment wrapText="1"/>
    </xf>
    <xf numFmtId="4" fontId="21" fillId="2" borderId="0" xfId="0" applyNumberFormat="1" applyFont="1" applyFill="1" applyAlignment="1">
      <alignment horizontal="left" vertical="center" wrapText="1"/>
    </xf>
    <xf numFmtId="0" fontId="22" fillId="2" borderId="0" xfId="0" applyFont="1" applyFill="1" applyAlignment="1">
      <alignment wrapText="1"/>
    </xf>
    <xf numFmtId="0" fontId="21" fillId="0" borderId="0" xfId="0" applyFont="1" applyFill="1" applyAlignment="1">
      <alignment horizontal="left" vertical="center" wrapText="1"/>
    </xf>
    <xf numFmtId="4" fontId="22" fillId="0" borderId="0" xfId="0" applyNumberFormat="1" applyFont="1" applyFill="1" applyAlignment="1">
      <alignment horizontal="left" vertical="center" wrapText="1"/>
    </xf>
    <xf numFmtId="4" fontId="22" fillId="0" borderId="0" xfId="0" applyNumberFormat="1" applyFont="1" applyFill="1" applyAlignment="1">
      <alignment horizontal="left" vertical="top" wrapText="1"/>
    </xf>
    <xf numFmtId="4" fontId="31" fillId="2" borderId="1" xfId="0" applyNumberFormat="1" applyFont="1" applyFill="1" applyBorder="1" applyAlignment="1" applyProtection="1">
      <alignment horizontal="center" vertical="center" wrapText="1"/>
      <protection locked="0"/>
    </xf>
    <xf numFmtId="0" fontId="31" fillId="0" borderId="0" xfId="0" applyFont="1" applyFill="1" applyAlignment="1">
      <alignment horizontal="left" vertical="center" wrapText="1"/>
    </xf>
    <xf numFmtId="0" fontId="26" fillId="0" borderId="0" xfId="0" applyFont="1" applyFill="1" applyAlignment="1">
      <alignment horizontal="left" vertical="center" wrapText="1"/>
    </xf>
    <xf numFmtId="0" fontId="22" fillId="2" borderId="0" xfId="0" applyFont="1" applyFill="1" applyAlignment="1">
      <alignment horizontal="left" vertical="top" wrapText="1"/>
    </xf>
    <xf numFmtId="0" fontId="31" fillId="3" borderId="0" xfId="0" applyFont="1" applyFill="1" applyAlignment="1">
      <alignment horizontal="left" vertical="center" wrapText="1"/>
    </xf>
    <xf numFmtId="4" fontId="21" fillId="0" borderId="0" xfId="0" applyNumberFormat="1" applyFont="1" applyFill="1" applyAlignment="1">
      <alignment horizontal="left" wrapText="1"/>
    </xf>
    <xf numFmtId="0" fontId="22" fillId="0" borderId="0" xfId="0" applyFont="1" applyFill="1" applyAlignment="1">
      <alignment horizontal="left" wrapText="1"/>
    </xf>
    <xf numFmtId="4" fontId="15" fillId="2" borderId="0" xfId="0" applyNumberFormat="1" applyFont="1" applyFill="1" applyAlignment="1">
      <alignment horizontal="left" vertical="center" wrapText="1"/>
    </xf>
    <xf numFmtId="4" fontId="15" fillId="2" borderId="0" xfId="0" applyNumberFormat="1" applyFont="1" applyFill="1" applyAlignment="1">
      <alignment horizontal="left" vertical="top" wrapText="1"/>
    </xf>
    <xf numFmtId="0" fontId="32" fillId="2" borderId="0" xfId="0" applyFont="1" applyFill="1" applyAlignment="1">
      <alignment horizontal="left" vertical="center" wrapText="1"/>
    </xf>
    <xf numFmtId="0" fontId="17" fillId="2" borderId="0" xfId="0" applyFont="1" applyFill="1" applyAlignment="1">
      <alignment horizontal="left" vertical="top" wrapText="1"/>
    </xf>
    <xf numFmtId="4" fontId="32" fillId="2" borderId="0" xfId="0" applyNumberFormat="1" applyFont="1" applyFill="1" applyAlignment="1">
      <alignment horizontal="left" vertical="center" wrapText="1"/>
    </xf>
    <xf numFmtId="0" fontId="33" fillId="2" borderId="0" xfId="0" applyFont="1" applyFill="1" applyAlignment="1">
      <alignment horizontal="left" vertical="center" wrapText="1"/>
    </xf>
    <xf numFmtId="4" fontId="15" fillId="0" borderId="0" xfId="0" applyNumberFormat="1" applyFont="1" applyFill="1" applyAlignment="1">
      <alignment horizontal="left" vertical="center" wrapText="1"/>
    </xf>
    <xf numFmtId="4" fontId="15" fillId="0" borderId="0" xfId="0" applyNumberFormat="1" applyFont="1" applyFill="1" applyAlignment="1">
      <alignment horizontal="left" vertical="top" wrapText="1"/>
    </xf>
    <xf numFmtId="0" fontId="32" fillId="0" borderId="0" xfId="0" applyFont="1" applyFill="1" applyAlignment="1">
      <alignment horizontal="left" vertical="center" wrapText="1"/>
    </xf>
    <xf numFmtId="0" fontId="17" fillId="0" borderId="0" xfId="0" applyFont="1" applyFill="1" applyAlignment="1">
      <alignment horizontal="left" vertical="top" wrapText="1"/>
    </xf>
    <xf numFmtId="0" fontId="33" fillId="3" borderId="0" xfId="0" applyFont="1" applyFill="1" applyAlignment="1">
      <alignment horizontal="left" vertical="center" wrapText="1"/>
    </xf>
    <xf numFmtId="0" fontId="33" fillId="0" borderId="0" xfId="0" applyFont="1" applyFill="1" applyAlignment="1">
      <alignment horizontal="left" vertical="center" wrapText="1"/>
    </xf>
    <xf numFmtId="0" fontId="16" fillId="0" borderId="0" xfId="0" applyFont="1" applyFill="1" applyBorder="1" applyAlignment="1" applyProtection="1">
      <alignment horizontal="center" vertical="center" wrapText="1"/>
      <protection locked="0"/>
    </xf>
    <xf numFmtId="4" fontId="16" fillId="0" borderId="0" xfId="0" applyNumberFormat="1" applyFont="1" applyFill="1" applyBorder="1" applyAlignment="1" applyProtection="1">
      <alignment horizontal="justify" vertical="center" wrapText="1"/>
      <protection locked="0"/>
    </xf>
    <xf numFmtId="9" fontId="16" fillId="0" borderId="0" xfId="0" applyNumberFormat="1" applyFont="1" applyFill="1" applyBorder="1" applyAlignment="1" applyProtection="1">
      <alignment horizontal="right" vertical="center" wrapText="1"/>
      <protection locked="0"/>
    </xf>
    <xf numFmtId="1" fontId="16" fillId="0" borderId="0" xfId="0" applyNumberFormat="1" applyFont="1" applyFill="1" applyBorder="1" applyAlignment="1" applyProtection="1">
      <alignment horizontal="right" vertical="center" wrapText="1"/>
      <protection locked="0"/>
    </xf>
    <xf numFmtId="10" fontId="22" fillId="0" borderId="1" xfId="0" applyNumberFormat="1" applyFont="1" applyFill="1" applyBorder="1" applyAlignment="1" applyProtection="1">
      <alignment horizontal="center" vertical="center" wrapText="1"/>
      <protection locked="0"/>
    </xf>
    <xf numFmtId="10" fontId="22" fillId="2" borderId="1" xfId="0" applyNumberFormat="1" applyFont="1" applyFill="1" applyBorder="1" applyAlignment="1" applyProtection="1">
      <alignment horizontal="center" vertical="center" wrapText="1"/>
      <protection locked="0"/>
    </xf>
    <xf numFmtId="4" fontId="16" fillId="0" borderId="0" xfId="0" applyNumberFormat="1" applyFont="1" applyFill="1" applyBorder="1" applyAlignment="1" applyProtection="1">
      <alignment horizontal="center" vertical="center" wrapText="1"/>
      <protection locked="0"/>
    </xf>
    <xf numFmtId="4" fontId="16" fillId="2" borderId="0"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justify" vertical="top" wrapText="1"/>
      <protection locked="0"/>
    </xf>
    <xf numFmtId="4" fontId="15" fillId="2" borderId="1" xfId="0" applyNumberFormat="1" applyFont="1" applyFill="1" applyBorder="1" applyAlignment="1" applyProtection="1">
      <alignment horizontal="center" vertical="center" wrapText="1"/>
      <protection locked="0"/>
    </xf>
    <xf numFmtId="10" fontId="15" fillId="2" borderId="1" xfId="0" applyNumberFormat="1" applyFont="1" applyFill="1" applyBorder="1" applyAlignment="1" applyProtection="1">
      <alignment horizontal="center" vertical="center" wrapText="1"/>
      <protection locked="0"/>
    </xf>
    <xf numFmtId="2" fontId="15" fillId="2" borderId="1" xfId="0" applyNumberFormat="1" applyFont="1" applyFill="1" applyBorder="1" applyAlignment="1" applyProtection="1">
      <alignment horizontal="center" vertical="center" wrapText="1"/>
      <protection locked="0"/>
    </xf>
    <xf numFmtId="9" fontId="15" fillId="2" borderId="1" xfId="0" applyNumberFormat="1" applyFont="1" applyFill="1" applyBorder="1" applyAlignment="1" applyProtection="1">
      <alignment horizontal="center" vertical="center" wrapText="1"/>
      <protection locked="0"/>
    </xf>
    <xf numFmtId="0" fontId="20" fillId="2" borderId="0" xfId="0" applyFont="1" applyFill="1" applyAlignment="1">
      <alignment horizontal="left" vertical="top" wrapText="1"/>
    </xf>
    <xf numFmtId="0" fontId="16" fillId="2" borderId="0" xfId="0" applyFont="1" applyFill="1" applyAlignment="1">
      <alignment horizontal="left" vertical="top" wrapText="1"/>
    </xf>
    <xf numFmtId="0" fontId="15" fillId="0" borderId="0" xfId="0" applyFont="1" applyFill="1" applyAlignment="1">
      <alignment horizontal="left" vertical="center" wrapText="1"/>
    </xf>
    <xf numFmtId="4" fontId="21" fillId="2" borderId="1" xfId="0" applyNumberFormat="1" applyFont="1" applyFill="1" applyBorder="1" applyAlignment="1" applyProtection="1">
      <alignment horizontal="center" vertical="center" wrapText="1"/>
      <protection locked="0"/>
    </xf>
    <xf numFmtId="0" fontId="35" fillId="0" borderId="0" xfId="0" applyFont="1" applyFill="1" applyAlignment="1">
      <alignment horizontal="left" vertical="top" wrapText="1"/>
    </xf>
    <xf numFmtId="0" fontId="16" fillId="0" borderId="0" xfId="0" applyFont="1" applyFill="1" applyAlignment="1">
      <alignment wrapText="1"/>
    </xf>
    <xf numFmtId="10" fontId="21" fillId="2" borderId="1" xfId="0" applyNumberFormat="1" applyFont="1" applyFill="1" applyBorder="1" applyAlignment="1" applyProtection="1">
      <alignment horizontal="center" vertical="center" wrapText="1"/>
      <protection locked="0"/>
    </xf>
    <xf numFmtId="0" fontId="35" fillId="0" borderId="0" xfId="0" applyFont="1" applyFill="1" applyAlignment="1">
      <alignment horizontal="left" vertical="center" wrapText="1"/>
    </xf>
    <xf numFmtId="0" fontId="21" fillId="0" borderId="1" xfId="0" applyFont="1" applyFill="1" applyBorder="1" applyAlignment="1" applyProtection="1">
      <alignment horizontal="justify" vertical="top" wrapText="1"/>
      <protection locked="0"/>
    </xf>
    <xf numFmtId="0" fontId="22" fillId="0" borderId="4" xfId="0" applyFont="1" applyFill="1" applyBorder="1" applyAlignment="1" applyProtection="1">
      <alignment horizontal="justify" vertical="top" wrapText="1"/>
      <protection locked="0"/>
    </xf>
    <xf numFmtId="0" fontId="15" fillId="2" borderId="1" xfId="0" applyFont="1" applyFill="1" applyBorder="1" applyAlignment="1" applyProtection="1">
      <alignment horizontal="justify" vertical="top" wrapText="1"/>
      <protection locked="0"/>
    </xf>
    <xf numFmtId="0" fontId="15" fillId="2" borderId="1" xfId="0" quotePrefix="1" applyFont="1" applyFill="1" applyBorder="1" applyAlignment="1" applyProtection="1">
      <alignment horizontal="justify" vertical="top" wrapText="1"/>
      <protection locked="0"/>
    </xf>
    <xf numFmtId="49" fontId="20" fillId="2" borderId="1" xfId="0" applyNumberFormat="1" applyFont="1" applyFill="1" applyBorder="1" applyAlignment="1" applyProtection="1">
      <alignment horizontal="justify" vertical="top" wrapText="1"/>
      <protection locked="0"/>
    </xf>
    <xf numFmtId="49" fontId="24" fillId="2" borderId="1" xfId="0" applyNumberFormat="1" applyFont="1" applyFill="1" applyBorder="1" applyAlignment="1" applyProtection="1">
      <alignment horizontal="justify" vertical="top" wrapText="1"/>
      <protection locked="0"/>
    </xf>
    <xf numFmtId="49" fontId="36" fillId="2" borderId="1" xfId="0" applyNumberFormat="1" applyFont="1" applyFill="1" applyBorder="1" applyAlignment="1" applyProtection="1">
      <alignment horizontal="justify" vertical="top" wrapText="1"/>
      <protection locked="0"/>
    </xf>
    <xf numFmtId="49" fontId="24" fillId="2" borderId="1" xfId="0" applyNumberFormat="1" applyFont="1" applyFill="1" applyBorder="1" applyAlignment="1" applyProtection="1">
      <alignment horizontal="justify" vertical="center" wrapText="1"/>
      <protection locked="0"/>
    </xf>
    <xf numFmtId="49" fontId="36" fillId="2" borderId="1" xfId="0" applyNumberFormat="1" applyFont="1" applyFill="1" applyBorder="1" applyAlignment="1" applyProtection="1">
      <alignment horizontal="justify" vertical="center" wrapText="1"/>
      <protection locked="0"/>
    </xf>
    <xf numFmtId="49" fontId="15" fillId="2" borderId="1" xfId="0" applyNumberFormat="1" applyFont="1" applyFill="1" applyBorder="1" applyAlignment="1" applyProtection="1">
      <alignment horizontal="justify" vertical="top" wrapText="1"/>
      <protection locked="0"/>
    </xf>
    <xf numFmtId="0" fontId="15" fillId="0" borderId="4" xfId="0" applyFont="1" applyFill="1" applyBorder="1" applyAlignment="1" applyProtection="1">
      <alignment horizontal="justify" vertical="top" wrapText="1"/>
      <protection locked="0"/>
    </xf>
    <xf numFmtId="0" fontId="15" fillId="0" borderId="1" xfId="0" applyFont="1" applyFill="1" applyBorder="1" applyAlignment="1" applyProtection="1">
      <alignment horizontal="justify" vertical="top" wrapText="1"/>
      <protection locked="0"/>
    </xf>
    <xf numFmtId="49" fontId="20" fillId="0" borderId="1" xfId="0" applyNumberFormat="1" applyFont="1" applyFill="1" applyBorder="1" applyAlignment="1" applyProtection="1">
      <alignment horizontal="justify" vertical="top" wrapText="1"/>
      <protection locked="0"/>
    </xf>
    <xf numFmtId="0" fontId="37" fillId="3" borderId="0" xfId="0" applyFont="1" applyFill="1" applyAlignment="1">
      <alignment horizontal="left" vertical="center" wrapText="1"/>
    </xf>
    <xf numFmtId="49" fontId="35" fillId="0" borderId="1" xfId="0" applyNumberFormat="1" applyFont="1" applyFill="1" applyBorder="1" applyAlignment="1" applyProtection="1">
      <alignment horizontal="justify" vertical="top" wrapText="1"/>
      <protection locked="0"/>
    </xf>
    <xf numFmtId="49" fontId="15" fillId="0" borderId="1" xfId="0" applyNumberFormat="1" applyFont="1" applyFill="1" applyBorder="1" applyAlignment="1" applyProtection="1">
      <alignment horizontal="justify" vertical="top" wrapText="1"/>
      <protection locked="0"/>
    </xf>
    <xf numFmtId="0" fontId="15" fillId="0" borderId="1" xfId="0" applyFont="1" applyFill="1" applyBorder="1" applyAlignment="1" applyProtection="1">
      <alignment horizontal="justify" vertical="top" wrapText="1"/>
      <protection locked="0"/>
    </xf>
    <xf numFmtId="0" fontId="15" fillId="0" borderId="3" xfId="0" applyFont="1" applyFill="1" applyBorder="1" applyAlignment="1" applyProtection="1">
      <alignment horizontal="justify" vertical="top" wrapText="1"/>
      <protection locked="0"/>
    </xf>
    <xf numFmtId="0" fontId="15" fillId="0" borderId="1" xfId="0" quotePrefix="1" applyFont="1" applyFill="1" applyBorder="1" applyAlignment="1" applyProtection="1">
      <alignment horizontal="justify" vertical="top" wrapText="1"/>
      <protection locked="0"/>
    </xf>
    <xf numFmtId="0" fontId="16" fillId="0" borderId="1" xfId="0" applyFont="1" applyFill="1" applyBorder="1" applyAlignment="1" applyProtection="1">
      <alignment horizontal="justify" vertical="top" wrapText="1"/>
      <protection locked="0"/>
    </xf>
    <xf numFmtId="0" fontId="16" fillId="2" borderId="0" xfId="0" applyFont="1" applyFill="1" applyAlignment="1">
      <alignment wrapText="1"/>
    </xf>
    <xf numFmtId="0" fontId="15" fillId="0" borderId="0" xfId="0" applyFont="1" applyFill="1" applyAlignment="1">
      <alignment horizontal="left" vertical="top" wrapText="1"/>
    </xf>
    <xf numFmtId="0" fontId="16" fillId="0" borderId="0" xfId="0" applyFont="1" applyFill="1" applyAlignment="1">
      <alignment horizontal="left" vertical="top" wrapText="1"/>
    </xf>
    <xf numFmtId="49" fontId="33" fillId="2" borderId="1" xfId="0" applyNumberFormat="1" applyFont="1" applyFill="1" applyBorder="1" applyAlignment="1" applyProtection="1">
      <alignment horizontal="justify" vertical="center" wrapText="1"/>
      <protection locked="0"/>
    </xf>
    <xf numFmtId="4" fontId="32" fillId="0" borderId="0" xfId="0" applyNumberFormat="1" applyFont="1" applyFill="1" applyAlignment="1">
      <alignment horizontal="left" vertical="center" wrapText="1"/>
    </xf>
    <xf numFmtId="0" fontId="15" fillId="0" borderId="1" xfId="0" applyFont="1" applyFill="1" applyBorder="1" applyAlignment="1" applyProtection="1">
      <alignment horizontal="justify" vertical="top" wrapText="1"/>
      <protection locked="0"/>
    </xf>
    <xf numFmtId="0" fontId="24" fillId="2" borderId="1" xfId="0" applyFont="1" applyFill="1" applyBorder="1" applyAlignment="1" applyProtection="1">
      <alignment horizontal="justify" vertical="top" wrapText="1"/>
      <protection locked="0"/>
    </xf>
    <xf numFmtId="4" fontId="20" fillId="2" borderId="1" xfId="0" applyNumberFormat="1" applyFont="1" applyFill="1" applyBorder="1" applyAlignment="1" applyProtection="1">
      <alignment horizontal="center" vertical="center" wrapText="1"/>
      <protection locked="0"/>
    </xf>
    <xf numFmtId="10" fontId="20" fillId="2"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justify" vertical="top" wrapText="1"/>
      <protection locked="0"/>
    </xf>
    <xf numFmtId="4" fontId="16" fillId="2" borderId="1" xfId="0" applyNumberFormat="1" applyFont="1" applyFill="1" applyBorder="1" applyAlignment="1" applyProtection="1">
      <alignment horizontal="center" vertical="center" wrapText="1"/>
      <protection locked="0"/>
    </xf>
    <xf numFmtId="10" fontId="16" fillId="2" borderId="1" xfId="0" applyNumberFormat="1" applyFont="1" applyFill="1" applyBorder="1" applyAlignment="1" applyProtection="1">
      <alignment horizontal="center" vertical="center" wrapText="1"/>
      <protection locked="0"/>
    </xf>
    <xf numFmtId="9" fontId="16" fillId="2"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justify" vertical="top" wrapText="1"/>
      <protection locked="0"/>
    </xf>
    <xf numFmtId="4" fontId="15" fillId="0" borderId="1" xfId="0" applyNumberFormat="1" applyFont="1" applyFill="1" applyBorder="1" applyAlignment="1" applyProtection="1">
      <alignment horizontal="center" vertical="center" wrapText="1"/>
      <protection locked="0"/>
    </xf>
    <xf numFmtId="2" fontId="15" fillId="0" borderId="1" xfId="0" applyNumberFormat="1" applyFont="1" applyFill="1" applyBorder="1" applyAlignment="1" applyProtection="1">
      <alignment horizontal="center" vertical="center" wrapText="1"/>
      <protection locked="0"/>
    </xf>
    <xf numFmtId="10" fontId="15" fillId="0" borderId="1" xfId="0" applyNumberFormat="1" applyFont="1" applyFill="1" applyBorder="1" applyAlignment="1" applyProtection="1">
      <alignment horizontal="center" vertical="center" wrapText="1"/>
      <protection locked="0"/>
    </xf>
    <xf numFmtId="9" fontId="15" fillId="0" borderId="1" xfId="0" applyNumberFormat="1" applyFont="1" applyFill="1" applyBorder="1" applyAlignment="1" applyProtection="1">
      <alignment horizontal="center" vertical="center" wrapText="1"/>
      <protection locked="0"/>
    </xf>
    <xf numFmtId="0" fontId="27" fillId="2" borderId="1" xfId="0" applyFont="1" applyFill="1" applyBorder="1" applyAlignment="1" applyProtection="1">
      <alignment horizontal="justify" vertical="top" wrapText="1"/>
      <protection locked="0"/>
    </xf>
    <xf numFmtId="10" fontId="16"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justify" vertical="top" wrapText="1"/>
      <protection locked="0"/>
    </xf>
    <xf numFmtId="0" fontId="15" fillId="0" borderId="1" xfId="0" applyFont="1" applyFill="1" applyBorder="1" applyAlignment="1" applyProtection="1">
      <alignment horizontal="justify" vertical="top" wrapText="1"/>
      <protection locked="0"/>
    </xf>
    <xf numFmtId="0" fontId="28" fillId="0" borderId="1" xfId="0" applyFont="1" applyFill="1" applyBorder="1" applyAlignment="1" applyProtection="1">
      <alignment horizontal="justify" vertical="top" wrapText="1"/>
      <protection locked="0"/>
    </xf>
    <xf numFmtId="0" fontId="28" fillId="0" borderId="1" xfId="0" applyFont="1" applyFill="1" applyBorder="1" applyAlignment="1" applyProtection="1">
      <alignment horizontal="justify" vertical="top" wrapText="1"/>
      <protection locked="0"/>
    </xf>
    <xf numFmtId="0" fontId="28" fillId="2" borderId="1" xfId="0" applyFont="1" applyFill="1" applyBorder="1" applyAlignment="1" applyProtection="1">
      <alignment horizontal="justify" vertical="top" wrapText="1"/>
      <protection locked="0"/>
    </xf>
    <xf numFmtId="4" fontId="16" fillId="0" borderId="1" xfId="0" applyNumberFormat="1" applyFont="1" applyFill="1" applyBorder="1" applyAlignment="1" applyProtection="1">
      <alignment horizontal="center" vertical="center" wrapText="1"/>
      <protection locked="0"/>
    </xf>
    <xf numFmtId="4" fontId="15"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horizontal="left" vertical="top" wrapText="1"/>
    </xf>
    <xf numFmtId="0" fontId="24" fillId="2" borderId="1" xfId="0" applyFont="1" applyFill="1" applyBorder="1" applyAlignment="1" applyProtection="1">
      <alignment horizontal="justify" vertical="center" wrapText="1"/>
      <protection locked="0"/>
    </xf>
    <xf numFmtId="0" fontId="36" fillId="2" borderId="1" xfId="0" applyFont="1" applyFill="1" applyBorder="1" applyAlignment="1" applyProtection="1">
      <alignment horizontal="justify" vertical="top" wrapText="1"/>
      <protection locked="0"/>
    </xf>
    <xf numFmtId="4" fontId="35" fillId="2" borderId="1" xfId="0" applyNumberFormat="1" applyFont="1" applyFill="1" applyBorder="1" applyAlignment="1" applyProtection="1">
      <alignment horizontal="center" vertical="center" wrapText="1"/>
      <protection locked="0"/>
    </xf>
    <xf numFmtId="10" fontId="35"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justify" vertical="center" wrapText="1"/>
      <protection locked="0"/>
    </xf>
    <xf numFmtId="4" fontId="33" fillId="2" borderId="1" xfId="0" applyNumberFormat="1" applyFont="1" applyFill="1" applyBorder="1" applyAlignment="1" applyProtection="1">
      <alignment horizontal="center" vertical="center" wrapText="1"/>
      <protection locked="0"/>
    </xf>
    <xf numFmtId="10" fontId="33"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justify" vertical="center" wrapText="1"/>
      <protection locked="0"/>
    </xf>
    <xf numFmtId="0" fontId="24" fillId="0" borderId="1" xfId="0" applyFont="1" applyFill="1" applyBorder="1" applyAlignment="1" applyProtection="1">
      <alignment horizontal="justify" vertical="top" wrapText="1"/>
      <protection locked="0"/>
    </xf>
    <xf numFmtId="4" fontId="20" fillId="0" borderId="1" xfId="0" applyNumberFormat="1" applyFont="1" applyFill="1" applyBorder="1" applyAlignment="1" applyProtection="1">
      <alignment horizontal="center" vertical="center" wrapText="1"/>
      <protection locked="0"/>
    </xf>
    <xf numFmtId="10" fontId="20" fillId="0" borderId="1" xfId="0" applyNumberFormat="1" applyFont="1" applyFill="1" applyBorder="1" applyAlignment="1" applyProtection="1">
      <alignment horizontal="center" vertical="center" wrapText="1"/>
      <protection locked="0"/>
    </xf>
    <xf numFmtId="9" fontId="16" fillId="0" borderId="1" xfId="0"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horizontal="justify" vertical="top" wrapText="1"/>
      <protection locked="0"/>
    </xf>
    <xf numFmtId="4" fontId="35" fillId="0" borderId="1" xfId="0" applyNumberFormat="1" applyFont="1" applyFill="1" applyBorder="1" applyAlignment="1" applyProtection="1">
      <alignment horizontal="center" vertical="center" wrapText="1"/>
      <protection locked="0"/>
    </xf>
    <xf numFmtId="10" fontId="35" fillId="0" borderId="1" xfId="0" applyNumberFormat="1" applyFont="1" applyFill="1" applyBorder="1" applyAlignment="1" applyProtection="1">
      <alignment horizontal="center" vertical="center" wrapText="1"/>
      <protection locked="0"/>
    </xf>
    <xf numFmtId="2" fontId="16" fillId="0"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justify" vertical="top" wrapText="1"/>
      <protection locked="0"/>
    </xf>
    <xf numFmtId="0" fontId="15" fillId="0" borderId="4" xfId="0" applyFont="1" applyFill="1" applyBorder="1" applyAlignment="1" applyProtection="1">
      <alignment horizontal="justify" vertical="top" wrapText="1"/>
      <protection locked="0"/>
    </xf>
    <xf numFmtId="4" fontId="15"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justify" vertical="top" wrapText="1"/>
      <protection locked="0"/>
    </xf>
    <xf numFmtId="10" fontId="15" fillId="2" borderId="1"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justify" vertical="top" wrapText="1"/>
      <protection locked="0"/>
    </xf>
    <xf numFmtId="0" fontId="27" fillId="0" borderId="1" xfId="0" applyFont="1" applyFill="1" applyBorder="1" applyAlignment="1" applyProtection="1">
      <alignment horizontal="justify" vertical="top" wrapText="1"/>
      <protection locked="0"/>
    </xf>
    <xf numFmtId="4" fontId="15" fillId="2"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justify" vertical="top" wrapText="1"/>
      <protection locked="0"/>
    </xf>
    <xf numFmtId="0" fontId="15" fillId="0" borderId="1" xfId="0" applyFont="1" applyFill="1" applyBorder="1" applyAlignment="1" applyProtection="1">
      <alignment horizontal="justify" vertical="top" wrapText="1"/>
      <protection locked="0"/>
    </xf>
    <xf numFmtId="4" fontId="15" fillId="0" borderId="1" xfId="0" applyNumberFormat="1" applyFont="1" applyFill="1" applyBorder="1" applyAlignment="1" applyProtection="1">
      <alignment horizontal="center" vertical="center" wrapText="1"/>
      <protection locked="0"/>
    </xf>
    <xf numFmtId="10" fontId="15" fillId="0"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justify" vertical="top" wrapText="1"/>
      <protection locked="0"/>
    </xf>
    <xf numFmtId="0" fontId="33" fillId="2" borderId="1" xfId="0" applyFont="1" applyFill="1" applyBorder="1" applyAlignment="1">
      <alignment horizontal="justify" vertical="top" wrapText="1"/>
    </xf>
    <xf numFmtId="9" fontId="36" fillId="2" borderId="1" xfId="0" applyNumberFormat="1" applyFont="1" applyFill="1" applyBorder="1" applyAlignment="1" applyProtection="1">
      <alignment horizontal="justify" vertical="top" wrapText="1"/>
      <protection locked="0"/>
    </xf>
    <xf numFmtId="9" fontId="41" fillId="2" borderId="1" xfId="0" applyNumberFormat="1" applyFont="1" applyFill="1" applyBorder="1" applyAlignment="1" applyProtection="1">
      <alignment horizontal="justify" vertical="top" wrapText="1"/>
      <protection locked="0"/>
    </xf>
    <xf numFmtId="9" fontId="28" fillId="2" borderId="1" xfId="0" applyNumberFormat="1" applyFont="1" applyFill="1" applyBorder="1" applyAlignment="1" applyProtection="1">
      <alignment horizontal="justify" vertical="top" wrapText="1"/>
      <protection locked="0"/>
    </xf>
    <xf numFmtId="0" fontId="28" fillId="0" borderId="1" xfId="0" applyFont="1" applyFill="1" applyBorder="1" applyAlignment="1" applyProtection="1">
      <alignment horizontal="justify" vertical="top" wrapText="1"/>
      <protection locked="0"/>
    </xf>
    <xf numFmtId="0" fontId="47" fillId="0" borderId="1" xfId="0" applyFont="1" applyFill="1" applyBorder="1" applyAlignment="1" applyProtection="1">
      <alignment horizontal="justify" vertical="top" wrapText="1"/>
      <protection locked="0"/>
    </xf>
    <xf numFmtId="10" fontId="15" fillId="0" borderId="1" xfId="0" applyNumberFormat="1" applyFont="1" applyFill="1" applyBorder="1" applyAlignment="1" applyProtection="1">
      <alignment horizontal="center" vertical="center" wrapText="1"/>
      <protection locked="0"/>
    </xf>
    <xf numFmtId="0" fontId="42" fillId="0" borderId="1" xfId="0" applyFont="1" applyFill="1" applyBorder="1" applyAlignment="1" applyProtection="1">
      <alignment horizontal="justify" vertical="top" wrapText="1"/>
      <protection locked="0"/>
    </xf>
    <xf numFmtId="0" fontId="29" fillId="0" borderId="1" xfId="0" applyFont="1" applyFill="1" applyBorder="1" applyAlignment="1" applyProtection="1">
      <alignment horizontal="justify" vertical="top" wrapText="1"/>
      <protection locked="0"/>
    </xf>
    <xf numFmtId="0" fontId="40" fillId="0" borderId="1" xfId="0" applyFont="1" applyFill="1" applyBorder="1" applyAlignment="1" applyProtection="1">
      <alignment horizontal="justify" vertical="top" wrapText="1"/>
      <protection locked="0"/>
    </xf>
    <xf numFmtId="0" fontId="41" fillId="0" borderId="1" xfId="0" applyFont="1" applyFill="1" applyBorder="1" applyAlignment="1" applyProtection="1">
      <alignment horizontal="justify" vertical="top" wrapText="1"/>
      <protection locked="0"/>
    </xf>
    <xf numFmtId="4" fontId="27" fillId="0" borderId="1" xfId="0" applyNumberFormat="1" applyFont="1" applyFill="1" applyBorder="1" applyAlignment="1" applyProtection="1">
      <alignment horizontal="justify" vertical="top" wrapText="1"/>
      <protection locked="0"/>
    </xf>
    <xf numFmtId="0" fontId="28" fillId="0" borderId="1" xfId="0" applyFont="1" applyFill="1" applyBorder="1" applyAlignment="1" applyProtection="1">
      <alignment horizontal="justify" vertical="top" wrapText="1"/>
      <protection locked="0"/>
    </xf>
    <xf numFmtId="9" fontId="28" fillId="2" borderId="1" xfId="0" applyNumberFormat="1" applyFont="1" applyFill="1" applyBorder="1" applyAlignment="1" applyProtection="1">
      <alignment horizontal="justify" vertical="top" wrapText="1"/>
      <protection locked="0"/>
    </xf>
    <xf numFmtId="9" fontId="36" fillId="2" borderId="1" xfId="0" applyNumberFormat="1" applyFont="1" applyFill="1" applyBorder="1" applyAlignment="1" applyProtection="1">
      <alignment horizontal="justify" vertical="top" wrapText="1"/>
      <protection locked="0"/>
    </xf>
    <xf numFmtId="9" fontId="28" fillId="0" borderId="1" xfId="0" applyNumberFormat="1" applyFont="1" applyFill="1" applyBorder="1" applyAlignment="1" applyProtection="1">
      <alignment horizontal="justify" vertical="top" wrapText="1"/>
      <protection locked="0"/>
    </xf>
    <xf numFmtId="9" fontId="36" fillId="0" borderId="1" xfId="0" applyNumberFormat="1" applyFont="1" applyFill="1" applyBorder="1" applyAlignment="1" applyProtection="1">
      <alignment horizontal="justify" vertical="top" wrapText="1"/>
      <protection locked="0"/>
    </xf>
    <xf numFmtId="0" fontId="28" fillId="2" borderId="1" xfId="0" applyFont="1" applyFill="1" applyBorder="1" applyAlignment="1" applyProtection="1">
      <alignment horizontal="justify" vertical="top" wrapText="1"/>
      <protection locked="0"/>
    </xf>
    <xf numFmtId="165" fontId="12" fillId="0" borderId="1" xfId="0" quotePrefix="1" applyNumberFormat="1" applyFont="1" applyFill="1" applyBorder="1" applyAlignment="1" applyProtection="1">
      <alignment horizontal="center" vertical="center" wrapText="1"/>
      <protection locked="0"/>
    </xf>
    <xf numFmtId="4" fontId="38" fillId="0" borderId="1" xfId="0" applyNumberFormat="1" applyFont="1" applyFill="1" applyBorder="1" applyAlignment="1" applyProtection="1">
      <alignment horizontal="justify" vertical="top" wrapText="1"/>
      <protection locked="0"/>
    </xf>
    <xf numFmtId="0" fontId="45" fillId="0" borderId="1" xfId="0" applyFont="1" applyFill="1" applyBorder="1" applyAlignment="1" applyProtection="1">
      <alignment horizontal="justify" vertical="top" wrapText="1"/>
      <protection locked="0"/>
    </xf>
    <xf numFmtId="10" fontId="15" fillId="2" borderId="1" xfId="0" applyNumberFormat="1" applyFont="1" applyFill="1" applyBorder="1" applyAlignment="1" applyProtection="1">
      <alignment horizontal="center" vertical="center" wrapText="1"/>
      <protection locked="0"/>
    </xf>
    <xf numFmtId="4" fontId="15" fillId="2" borderId="1" xfId="0" applyNumberFormat="1" applyFont="1" applyFill="1" applyBorder="1" applyAlignment="1" applyProtection="1">
      <alignment horizontal="center" vertical="center" wrapText="1"/>
      <protection locked="0"/>
    </xf>
    <xf numFmtId="10" fontId="15" fillId="0" borderId="1" xfId="0" applyNumberFormat="1" applyFont="1" applyFill="1" applyBorder="1" applyAlignment="1" applyProtection="1">
      <alignment horizontal="center" vertical="center" wrapText="1"/>
      <protection locked="0"/>
    </xf>
    <xf numFmtId="4" fontId="15"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justify" vertical="top" wrapText="1"/>
      <protection locked="0"/>
    </xf>
    <xf numFmtId="0" fontId="15" fillId="0" borderId="4" xfId="0" applyFont="1" applyFill="1" applyBorder="1" applyAlignment="1" applyProtection="1">
      <alignment horizontal="justify" vertical="top" wrapText="1"/>
      <protection locked="0"/>
    </xf>
    <xf numFmtId="0" fontId="15" fillId="0" borderId="3" xfId="0" applyFont="1" applyFill="1" applyBorder="1" applyAlignment="1" applyProtection="1">
      <alignment horizontal="justify" vertical="top" wrapText="1"/>
      <protection locked="0"/>
    </xf>
    <xf numFmtId="0" fontId="34" fillId="0" borderId="0" xfId="0" quotePrefix="1" applyFont="1" applyFill="1" applyBorder="1" applyAlignment="1" applyProtection="1">
      <alignment horizontal="center" vertical="center" wrapText="1"/>
      <protection locked="0"/>
    </xf>
    <xf numFmtId="165" fontId="12"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justify" vertical="top" wrapText="1"/>
      <protection locked="0"/>
    </xf>
    <xf numFmtId="0" fontId="13" fillId="0" borderId="1" xfId="0" applyFont="1" applyFill="1" applyBorder="1" applyAlignment="1" applyProtection="1">
      <alignment horizontal="center" vertical="center" wrapText="1"/>
      <protection locked="0"/>
    </xf>
    <xf numFmtId="4" fontId="12" fillId="0" borderId="1" xfId="0" applyNumberFormat="1" applyFont="1" applyFill="1" applyBorder="1" applyAlignment="1" applyProtection="1">
      <alignment horizontal="center" vertical="center" wrapText="1"/>
      <protection locked="0"/>
    </xf>
    <xf numFmtId="4" fontId="12" fillId="0" borderId="1" xfId="0" quotePrefix="1"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justify" vertical="top" wrapText="1"/>
      <protection locked="0"/>
    </xf>
    <xf numFmtId="0" fontId="38" fillId="0" borderId="1" xfId="0" applyFont="1" applyFill="1" applyBorder="1" applyAlignment="1" applyProtection="1">
      <alignment horizontal="justify" vertical="top" wrapText="1"/>
      <protection locked="0"/>
    </xf>
    <xf numFmtId="0" fontId="15" fillId="0" borderId="1" xfId="0" applyFont="1" applyFill="1" applyBorder="1" applyAlignment="1" applyProtection="1">
      <alignment horizontal="justify" vertical="top"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671" Type="http://schemas.openxmlformats.org/officeDocument/2006/relationships/revisionLog" Target="revisionLog95.xml"/><Relationship Id="rId692" Type="http://schemas.openxmlformats.org/officeDocument/2006/relationships/revisionLog" Target="revisionLog116.xml"/><Relationship Id="rId706" Type="http://schemas.openxmlformats.org/officeDocument/2006/relationships/revisionLog" Target="revisionLog130.xml"/><Relationship Id="rId727" Type="http://schemas.openxmlformats.org/officeDocument/2006/relationships/revisionLog" Target="revisionLog187.xml"/><Relationship Id="rId748" Type="http://schemas.openxmlformats.org/officeDocument/2006/relationships/revisionLog" Target="revisionLog208.xml"/><Relationship Id="rId769" Type="http://schemas.openxmlformats.org/officeDocument/2006/relationships/revisionLog" Target="revisionLog229.xml"/><Relationship Id="rId629" Type="http://schemas.openxmlformats.org/officeDocument/2006/relationships/revisionLog" Target="revisionLog69.xml"/><Relationship Id="rId608" Type="http://schemas.openxmlformats.org/officeDocument/2006/relationships/revisionLog" Target="revisionLog157.xml"/><Relationship Id="rId552" Type="http://schemas.openxmlformats.org/officeDocument/2006/relationships/revisionLog" Target="revisionLog6.xml"/><Relationship Id="rId573" Type="http://schemas.openxmlformats.org/officeDocument/2006/relationships/revisionLog" Target="revisionLog43.xml"/><Relationship Id="rId594" Type="http://schemas.openxmlformats.org/officeDocument/2006/relationships/revisionLog" Target="revisionLog143.xml"/><Relationship Id="rId780" Type="http://schemas.openxmlformats.org/officeDocument/2006/relationships/revisionLog" Target="revisionLog240.xml"/><Relationship Id="rId640" Type="http://schemas.openxmlformats.org/officeDocument/2006/relationships/revisionLog" Target="revisionLog80.xml"/><Relationship Id="rId661" Type="http://schemas.openxmlformats.org/officeDocument/2006/relationships/revisionLog" Target="revisionLog24.xml"/><Relationship Id="rId682" Type="http://schemas.openxmlformats.org/officeDocument/2006/relationships/revisionLog" Target="revisionLog106.xml"/><Relationship Id="rId717" Type="http://schemas.openxmlformats.org/officeDocument/2006/relationships/revisionLog" Target="revisionLog177.xml"/><Relationship Id="rId738" Type="http://schemas.openxmlformats.org/officeDocument/2006/relationships/revisionLog" Target="revisionLog198.xml"/><Relationship Id="rId759" Type="http://schemas.openxmlformats.org/officeDocument/2006/relationships/revisionLog" Target="revisionLog219.xml"/><Relationship Id="rId619" Type="http://schemas.openxmlformats.org/officeDocument/2006/relationships/revisionLog" Target="revisionLog168.xml"/><Relationship Id="rId542" Type="http://schemas.openxmlformats.org/officeDocument/2006/relationships/revisionLog" Target="revisionLog138.xml"/><Relationship Id="rId563" Type="http://schemas.openxmlformats.org/officeDocument/2006/relationships/revisionLog" Target="revisionLog33.xml"/><Relationship Id="rId584" Type="http://schemas.openxmlformats.org/officeDocument/2006/relationships/revisionLog" Target="revisionLog54.xml"/><Relationship Id="rId770" Type="http://schemas.openxmlformats.org/officeDocument/2006/relationships/revisionLog" Target="revisionLog230.xml"/><Relationship Id="rId791" Type="http://schemas.openxmlformats.org/officeDocument/2006/relationships/revisionLog" Target="revisionLog251.xml"/><Relationship Id="rId630" Type="http://schemas.openxmlformats.org/officeDocument/2006/relationships/revisionLog" Target="revisionLog70.xml"/><Relationship Id="rId651" Type="http://schemas.openxmlformats.org/officeDocument/2006/relationships/revisionLog" Target="revisionLog15.xml"/><Relationship Id="rId672" Type="http://schemas.openxmlformats.org/officeDocument/2006/relationships/revisionLog" Target="revisionLog96.xml"/><Relationship Id="rId693" Type="http://schemas.openxmlformats.org/officeDocument/2006/relationships/revisionLog" Target="revisionLog117.xml"/><Relationship Id="rId707" Type="http://schemas.openxmlformats.org/officeDocument/2006/relationships/revisionLog" Target="revisionLog131.xml"/><Relationship Id="rId728" Type="http://schemas.openxmlformats.org/officeDocument/2006/relationships/revisionLog" Target="revisionLog188.xml"/><Relationship Id="rId749" Type="http://schemas.openxmlformats.org/officeDocument/2006/relationships/revisionLog" Target="revisionLog209.xml"/><Relationship Id="rId553" Type="http://schemas.openxmlformats.org/officeDocument/2006/relationships/revisionLog" Target="revisionLog7.xml"/><Relationship Id="rId574" Type="http://schemas.openxmlformats.org/officeDocument/2006/relationships/revisionLog" Target="revisionLog44.xml"/><Relationship Id="rId609" Type="http://schemas.openxmlformats.org/officeDocument/2006/relationships/revisionLog" Target="revisionLog158.xml"/><Relationship Id="rId760" Type="http://schemas.openxmlformats.org/officeDocument/2006/relationships/revisionLog" Target="revisionLog220.xml"/><Relationship Id="rId595" Type="http://schemas.openxmlformats.org/officeDocument/2006/relationships/revisionLog" Target="revisionLog144.xml"/><Relationship Id="rId781" Type="http://schemas.openxmlformats.org/officeDocument/2006/relationships/revisionLog" Target="revisionLog241.xml"/><Relationship Id="rId620" Type="http://schemas.openxmlformats.org/officeDocument/2006/relationships/revisionLog" Target="revisionLog169.xml"/><Relationship Id="rId641" Type="http://schemas.openxmlformats.org/officeDocument/2006/relationships/revisionLog" Target="revisionLog81.xml"/><Relationship Id="rId662" Type="http://schemas.openxmlformats.org/officeDocument/2006/relationships/revisionLog" Target="revisionLog25.xml"/><Relationship Id="rId683" Type="http://schemas.openxmlformats.org/officeDocument/2006/relationships/revisionLog" Target="revisionLog107.xml"/><Relationship Id="rId718" Type="http://schemas.openxmlformats.org/officeDocument/2006/relationships/revisionLog" Target="revisionLog178.xml"/><Relationship Id="rId739" Type="http://schemas.openxmlformats.org/officeDocument/2006/relationships/revisionLog" Target="revisionLog199.xml"/><Relationship Id="rId543" Type="http://schemas.openxmlformats.org/officeDocument/2006/relationships/revisionLog" Target="revisionLog139.xml"/><Relationship Id="rId564" Type="http://schemas.openxmlformats.org/officeDocument/2006/relationships/revisionLog" Target="revisionLog34.xml"/><Relationship Id="rId585" Type="http://schemas.openxmlformats.org/officeDocument/2006/relationships/revisionLog" Target="revisionLog55.xml"/><Relationship Id="rId750" Type="http://schemas.openxmlformats.org/officeDocument/2006/relationships/revisionLog" Target="revisionLog210.xml"/><Relationship Id="rId771" Type="http://schemas.openxmlformats.org/officeDocument/2006/relationships/revisionLog" Target="revisionLog231.xml"/><Relationship Id="rId792" Type="http://schemas.openxmlformats.org/officeDocument/2006/relationships/revisionLog" Target="revisionLog252.xml"/><Relationship Id="rId610" Type="http://schemas.openxmlformats.org/officeDocument/2006/relationships/revisionLog" Target="revisionLog159.xml"/><Relationship Id="rId631" Type="http://schemas.openxmlformats.org/officeDocument/2006/relationships/revisionLog" Target="revisionLog71.xml"/><Relationship Id="rId652" Type="http://schemas.openxmlformats.org/officeDocument/2006/relationships/revisionLog" Target="revisionLog16.xml"/><Relationship Id="rId673" Type="http://schemas.openxmlformats.org/officeDocument/2006/relationships/revisionLog" Target="revisionLog97.xml"/><Relationship Id="rId694" Type="http://schemas.openxmlformats.org/officeDocument/2006/relationships/revisionLog" Target="revisionLog118.xml"/><Relationship Id="rId708" Type="http://schemas.openxmlformats.org/officeDocument/2006/relationships/revisionLog" Target="revisionLog132.xml"/><Relationship Id="rId729" Type="http://schemas.openxmlformats.org/officeDocument/2006/relationships/revisionLog" Target="revisionLog189.xml"/><Relationship Id="rId554" Type="http://schemas.openxmlformats.org/officeDocument/2006/relationships/revisionLog" Target="revisionLog8.xml"/><Relationship Id="rId575" Type="http://schemas.openxmlformats.org/officeDocument/2006/relationships/revisionLog" Target="revisionLog45.xml"/><Relationship Id="rId596" Type="http://schemas.openxmlformats.org/officeDocument/2006/relationships/revisionLog" Target="revisionLog145.xml"/><Relationship Id="rId740" Type="http://schemas.openxmlformats.org/officeDocument/2006/relationships/revisionLog" Target="revisionLog200.xml"/><Relationship Id="rId761" Type="http://schemas.openxmlformats.org/officeDocument/2006/relationships/revisionLog" Target="revisionLog221.xml"/><Relationship Id="rId782" Type="http://schemas.openxmlformats.org/officeDocument/2006/relationships/revisionLog" Target="revisionLog242.xml"/><Relationship Id="rId642" Type="http://schemas.openxmlformats.org/officeDocument/2006/relationships/revisionLog" Target="revisionLog82.xml"/><Relationship Id="rId621" Type="http://schemas.openxmlformats.org/officeDocument/2006/relationships/revisionLog" Target="revisionLog170.xml"/><Relationship Id="rId600" Type="http://schemas.openxmlformats.org/officeDocument/2006/relationships/revisionLog" Target="revisionLog149.xml"/><Relationship Id="rId663" Type="http://schemas.openxmlformats.org/officeDocument/2006/relationships/revisionLog" Target="revisionLog87.xml"/><Relationship Id="rId684" Type="http://schemas.openxmlformats.org/officeDocument/2006/relationships/revisionLog" Target="revisionLog108.xml"/><Relationship Id="rId719" Type="http://schemas.openxmlformats.org/officeDocument/2006/relationships/revisionLog" Target="revisionLog179.xml"/><Relationship Id="rId544" Type="http://schemas.openxmlformats.org/officeDocument/2006/relationships/revisionLog" Target="revisionLog140.xml"/><Relationship Id="rId565" Type="http://schemas.openxmlformats.org/officeDocument/2006/relationships/revisionLog" Target="revisionLog35.xml"/><Relationship Id="rId586" Type="http://schemas.openxmlformats.org/officeDocument/2006/relationships/revisionLog" Target="revisionLog56.xml"/><Relationship Id="rId730" Type="http://schemas.openxmlformats.org/officeDocument/2006/relationships/revisionLog" Target="revisionLog190.xml"/><Relationship Id="rId751" Type="http://schemas.openxmlformats.org/officeDocument/2006/relationships/revisionLog" Target="revisionLog211.xml"/><Relationship Id="rId772" Type="http://schemas.openxmlformats.org/officeDocument/2006/relationships/revisionLog" Target="revisionLog232.xml"/><Relationship Id="rId611" Type="http://schemas.openxmlformats.org/officeDocument/2006/relationships/revisionLog" Target="revisionLog160.xml"/><Relationship Id="rId632" Type="http://schemas.openxmlformats.org/officeDocument/2006/relationships/revisionLog" Target="revisionLog72.xml"/><Relationship Id="rId653" Type="http://schemas.openxmlformats.org/officeDocument/2006/relationships/revisionLog" Target="revisionLog86.xml"/><Relationship Id="rId674" Type="http://schemas.openxmlformats.org/officeDocument/2006/relationships/revisionLog" Target="revisionLog98.xml"/><Relationship Id="rId695" Type="http://schemas.openxmlformats.org/officeDocument/2006/relationships/revisionLog" Target="revisionLog119.xml"/><Relationship Id="rId709" Type="http://schemas.openxmlformats.org/officeDocument/2006/relationships/revisionLog" Target="revisionLog133.xml"/><Relationship Id="rId597" Type="http://schemas.openxmlformats.org/officeDocument/2006/relationships/revisionLog" Target="revisionLog146.xml"/><Relationship Id="rId576" Type="http://schemas.openxmlformats.org/officeDocument/2006/relationships/revisionLog" Target="revisionLog46.xml"/><Relationship Id="rId555" Type="http://schemas.openxmlformats.org/officeDocument/2006/relationships/revisionLog" Target="revisionLog9.xml"/><Relationship Id="rId720" Type="http://schemas.openxmlformats.org/officeDocument/2006/relationships/revisionLog" Target="revisionLog180.xml"/><Relationship Id="rId741" Type="http://schemas.openxmlformats.org/officeDocument/2006/relationships/revisionLog" Target="revisionLog201.xml"/><Relationship Id="rId762" Type="http://schemas.openxmlformats.org/officeDocument/2006/relationships/revisionLog" Target="revisionLog222.xml"/><Relationship Id="rId783" Type="http://schemas.openxmlformats.org/officeDocument/2006/relationships/revisionLog" Target="revisionLog243.xml"/><Relationship Id="rId622" Type="http://schemas.openxmlformats.org/officeDocument/2006/relationships/revisionLog" Target="revisionLog171.xml"/><Relationship Id="rId601" Type="http://schemas.openxmlformats.org/officeDocument/2006/relationships/revisionLog" Target="revisionLog150.xml"/><Relationship Id="rId643" Type="http://schemas.openxmlformats.org/officeDocument/2006/relationships/revisionLog" Target="revisionLog83.xml"/><Relationship Id="rId664" Type="http://schemas.openxmlformats.org/officeDocument/2006/relationships/revisionLog" Target="revisionLog88.xml"/><Relationship Id="rId685" Type="http://schemas.openxmlformats.org/officeDocument/2006/relationships/revisionLog" Target="revisionLog109.xml"/><Relationship Id="rId587" Type="http://schemas.openxmlformats.org/officeDocument/2006/relationships/revisionLog" Target="revisionLog57.xml"/><Relationship Id="rId566" Type="http://schemas.openxmlformats.org/officeDocument/2006/relationships/revisionLog" Target="revisionLog36.xml"/><Relationship Id="rId545" Type="http://schemas.openxmlformats.org/officeDocument/2006/relationships/revisionLog" Target="revisionLog141.xml"/><Relationship Id="rId710" Type="http://schemas.openxmlformats.org/officeDocument/2006/relationships/revisionLog" Target="revisionLog134.xml"/><Relationship Id="rId731" Type="http://schemas.openxmlformats.org/officeDocument/2006/relationships/revisionLog" Target="revisionLog191.xml"/><Relationship Id="rId752" Type="http://schemas.openxmlformats.org/officeDocument/2006/relationships/revisionLog" Target="revisionLog212.xml"/><Relationship Id="rId773" Type="http://schemas.openxmlformats.org/officeDocument/2006/relationships/revisionLog" Target="revisionLog233.xml"/><Relationship Id="rId612" Type="http://schemas.openxmlformats.org/officeDocument/2006/relationships/revisionLog" Target="revisionLog161.xml"/><Relationship Id="rId633" Type="http://schemas.openxmlformats.org/officeDocument/2006/relationships/revisionLog" Target="revisionLog73.xml"/><Relationship Id="rId654" Type="http://schemas.openxmlformats.org/officeDocument/2006/relationships/revisionLog" Target="revisionLog17.xml"/><Relationship Id="rId675" Type="http://schemas.openxmlformats.org/officeDocument/2006/relationships/revisionLog" Target="revisionLog99.xml"/><Relationship Id="rId696" Type="http://schemas.openxmlformats.org/officeDocument/2006/relationships/revisionLog" Target="revisionLog120.xml"/><Relationship Id="rId577" Type="http://schemas.openxmlformats.org/officeDocument/2006/relationships/revisionLog" Target="revisionLog47.xml"/><Relationship Id="rId556" Type="http://schemas.openxmlformats.org/officeDocument/2006/relationships/revisionLog" Target="revisionLog26.xml"/><Relationship Id="rId700" Type="http://schemas.openxmlformats.org/officeDocument/2006/relationships/revisionLog" Target="revisionLog124.xml"/><Relationship Id="rId721" Type="http://schemas.openxmlformats.org/officeDocument/2006/relationships/revisionLog" Target="revisionLog181.xml"/><Relationship Id="rId742" Type="http://schemas.openxmlformats.org/officeDocument/2006/relationships/revisionLog" Target="revisionLog202.xml"/><Relationship Id="rId763" Type="http://schemas.openxmlformats.org/officeDocument/2006/relationships/revisionLog" Target="revisionLog223.xml"/><Relationship Id="rId598" Type="http://schemas.openxmlformats.org/officeDocument/2006/relationships/revisionLog" Target="revisionLog147.xml"/><Relationship Id="rId602" Type="http://schemas.openxmlformats.org/officeDocument/2006/relationships/revisionLog" Target="revisionLog151.xml"/><Relationship Id="rId784" Type="http://schemas.openxmlformats.org/officeDocument/2006/relationships/revisionLog" Target="revisionLog244.xml"/><Relationship Id="rId623" Type="http://schemas.openxmlformats.org/officeDocument/2006/relationships/revisionLog" Target="revisionLog172.xml"/><Relationship Id="rId644" Type="http://schemas.openxmlformats.org/officeDocument/2006/relationships/revisionLog" Target="revisionLog84.xml"/><Relationship Id="rId665" Type="http://schemas.openxmlformats.org/officeDocument/2006/relationships/revisionLog" Target="revisionLog89.xml"/><Relationship Id="rId686" Type="http://schemas.openxmlformats.org/officeDocument/2006/relationships/revisionLog" Target="revisionLog110.xml"/><Relationship Id="rId567" Type="http://schemas.openxmlformats.org/officeDocument/2006/relationships/revisionLog" Target="revisionLog37.xml"/><Relationship Id="rId546" Type="http://schemas.openxmlformats.org/officeDocument/2006/relationships/revisionLog" Target="revisionLog142.xml"/><Relationship Id="rId711" Type="http://schemas.openxmlformats.org/officeDocument/2006/relationships/revisionLog" Target="revisionLog135.xml"/><Relationship Id="rId732" Type="http://schemas.openxmlformats.org/officeDocument/2006/relationships/revisionLog" Target="revisionLog192.xml"/><Relationship Id="rId753" Type="http://schemas.openxmlformats.org/officeDocument/2006/relationships/revisionLog" Target="revisionLog213.xml"/><Relationship Id="rId588" Type="http://schemas.openxmlformats.org/officeDocument/2006/relationships/revisionLog" Target="revisionLog58.xml"/><Relationship Id="rId774" Type="http://schemas.openxmlformats.org/officeDocument/2006/relationships/revisionLog" Target="revisionLog234.xml"/><Relationship Id="rId613" Type="http://schemas.openxmlformats.org/officeDocument/2006/relationships/revisionLog" Target="revisionLog162.xml"/><Relationship Id="rId634" Type="http://schemas.openxmlformats.org/officeDocument/2006/relationships/revisionLog" Target="revisionLog74.xml"/><Relationship Id="rId650" Type="http://schemas.openxmlformats.org/officeDocument/2006/relationships/revisionLog" Target="revisionLog14.xml"/><Relationship Id="rId655" Type="http://schemas.openxmlformats.org/officeDocument/2006/relationships/revisionLog" Target="revisionLog18.xml"/><Relationship Id="rId676" Type="http://schemas.openxmlformats.org/officeDocument/2006/relationships/revisionLog" Target="revisionLog100.xml"/><Relationship Id="rId697" Type="http://schemas.openxmlformats.org/officeDocument/2006/relationships/revisionLog" Target="revisionLog121.xml"/><Relationship Id="rId701" Type="http://schemas.openxmlformats.org/officeDocument/2006/relationships/revisionLog" Target="revisionLog125.xml"/><Relationship Id="rId722" Type="http://schemas.openxmlformats.org/officeDocument/2006/relationships/revisionLog" Target="revisionLog182.xml"/><Relationship Id="rId557" Type="http://schemas.openxmlformats.org/officeDocument/2006/relationships/revisionLog" Target="revisionLog27.xml"/><Relationship Id="rId578" Type="http://schemas.openxmlformats.org/officeDocument/2006/relationships/revisionLog" Target="revisionLog48.xml"/><Relationship Id="rId599" Type="http://schemas.openxmlformats.org/officeDocument/2006/relationships/revisionLog" Target="revisionLog148.xml"/><Relationship Id="rId743" Type="http://schemas.openxmlformats.org/officeDocument/2006/relationships/revisionLog" Target="revisionLog203.xml"/><Relationship Id="rId764" Type="http://schemas.openxmlformats.org/officeDocument/2006/relationships/revisionLog" Target="revisionLog224.xml"/><Relationship Id="rId785" Type="http://schemas.openxmlformats.org/officeDocument/2006/relationships/revisionLog" Target="revisionLog245.xml"/><Relationship Id="rId603" Type="http://schemas.openxmlformats.org/officeDocument/2006/relationships/revisionLog" Target="revisionLog152.xml"/><Relationship Id="rId624" Type="http://schemas.openxmlformats.org/officeDocument/2006/relationships/revisionLog" Target="revisionLog64.xml"/><Relationship Id="rId645" Type="http://schemas.openxmlformats.org/officeDocument/2006/relationships/revisionLog" Target="revisionLog85.xml"/><Relationship Id="rId666" Type="http://schemas.openxmlformats.org/officeDocument/2006/relationships/revisionLog" Target="revisionLog90.xml"/><Relationship Id="rId687" Type="http://schemas.openxmlformats.org/officeDocument/2006/relationships/revisionLog" Target="revisionLog111.xml"/><Relationship Id="rId712" Type="http://schemas.openxmlformats.org/officeDocument/2006/relationships/revisionLog" Target="revisionLog136.xml"/><Relationship Id="rId589" Type="http://schemas.openxmlformats.org/officeDocument/2006/relationships/revisionLog" Target="revisionLog59.xml"/><Relationship Id="rId547" Type="http://schemas.openxmlformats.org/officeDocument/2006/relationships/revisionLog" Target="revisionLog1.xml"/><Relationship Id="rId568" Type="http://schemas.openxmlformats.org/officeDocument/2006/relationships/revisionLog" Target="revisionLog38.xml"/><Relationship Id="rId733" Type="http://schemas.openxmlformats.org/officeDocument/2006/relationships/revisionLog" Target="revisionLog193.xml"/><Relationship Id="rId754" Type="http://schemas.openxmlformats.org/officeDocument/2006/relationships/revisionLog" Target="revisionLog214.xml"/><Relationship Id="rId775" Type="http://schemas.openxmlformats.org/officeDocument/2006/relationships/revisionLog" Target="revisionLog235.xml"/><Relationship Id="rId614" Type="http://schemas.openxmlformats.org/officeDocument/2006/relationships/revisionLog" Target="revisionLog163.xml"/><Relationship Id="rId635" Type="http://schemas.openxmlformats.org/officeDocument/2006/relationships/revisionLog" Target="revisionLog75.xml"/><Relationship Id="rId656" Type="http://schemas.openxmlformats.org/officeDocument/2006/relationships/revisionLog" Target="revisionLog19.xml"/><Relationship Id="rId677" Type="http://schemas.openxmlformats.org/officeDocument/2006/relationships/revisionLog" Target="revisionLog101.xml"/><Relationship Id="rId698" Type="http://schemas.openxmlformats.org/officeDocument/2006/relationships/revisionLog" Target="revisionLog122.xml"/><Relationship Id="rId702" Type="http://schemas.openxmlformats.org/officeDocument/2006/relationships/revisionLog" Target="revisionLog126.xml"/><Relationship Id="rId579" Type="http://schemas.openxmlformats.org/officeDocument/2006/relationships/revisionLog" Target="revisionLog49.xml"/><Relationship Id="rId558" Type="http://schemas.openxmlformats.org/officeDocument/2006/relationships/revisionLog" Target="revisionLog28.xml"/><Relationship Id="rId723" Type="http://schemas.openxmlformats.org/officeDocument/2006/relationships/revisionLog" Target="revisionLog183.xml"/><Relationship Id="rId744" Type="http://schemas.openxmlformats.org/officeDocument/2006/relationships/revisionLog" Target="revisionLog204.xml"/><Relationship Id="rId765" Type="http://schemas.openxmlformats.org/officeDocument/2006/relationships/revisionLog" Target="revisionLog225.xml"/><Relationship Id="rId786" Type="http://schemas.openxmlformats.org/officeDocument/2006/relationships/revisionLog" Target="revisionLog246.xml"/><Relationship Id="rId590" Type="http://schemas.openxmlformats.org/officeDocument/2006/relationships/revisionLog" Target="revisionLog60.xml"/><Relationship Id="rId604" Type="http://schemas.openxmlformats.org/officeDocument/2006/relationships/revisionLog" Target="revisionLog153.xml"/><Relationship Id="rId625" Type="http://schemas.openxmlformats.org/officeDocument/2006/relationships/revisionLog" Target="revisionLog65.xml"/><Relationship Id="rId646" Type="http://schemas.openxmlformats.org/officeDocument/2006/relationships/revisionLog" Target="revisionLog10.xml"/><Relationship Id="rId667" Type="http://schemas.openxmlformats.org/officeDocument/2006/relationships/revisionLog" Target="revisionLog91.xml"/><Relationship Id="rId688" Type="http://schemas.openxmlformats.org/officeDocument/2006/relationships/revisionLog" Target="revisionLog112.xml"/><Relationship Id="rId548" Type="http://schemas.openxmlformats.org/officeDocument/2006/relationships/revisionLog" Target="revisionLog2.xml"/><Relationship Id="rId569" Type="http://schemas.openxmlformats.org/officeDocument/2006/relationships/revisionLog" Target="revisionLog39.xml"/><Relationship Id="rId713" Type="http://schemas.openxmlformats.org/officeDocument/2006/relationships/revisionLog" Target="revisionLog173.xml"/><Relationship Id="rId734" Type="http://schemas.openxmlformats.org/officeDocument/2006/relationships/revisionLog" Target="revisionLog194.xml"/><Relationship Id="rId755" Type="http://schemas.openxmlformats.org/officeDocument/2006/relationships/revisionLog" Target="revisionLog215.xml"/><Relationship Id="rId776" Type="http://schemas.openxmlformats.org/officeDocument/2006/relationships/revisionLog" Target="revisionLog236.xml"/><Relationship Id="rId580" Type="http://schemas.openxmlformats.org/officeDocument/2006/relationships/revisionLog" Target="revisionLog50.xml"/><Relationship Id="rId615" Type="http://schemas.openxmlformats.org/officeDocument/2006/relationships/revisionLog" Target="revisionLog164.xml"/><Relationship Id="rId636" Type="http://schemas.openxmlformats.org/officeDocument/2006/relationships/revisionLog" Target="revisionLog76.xml"/><Relationship Id="rId657" Type="http://schemas.openxmlformats.org/officeDocument/2006/relationships/revisionLog" Target="revisionLog20.xml"/><Relationship Id="rId678" Type="http://schemas.openxmlformats.org/officeDocument/2006/relationships/revisionLog" Target="revisionLog102.xml"/><Relationship Id="rId699" Type="http://schemas.openxmlformats.org/officeDocument/2006/relationships/revisionLog" Target="revisionLog123.xml"/><Relationship Id="rId559" Type="http://schemas.openxmlformats.org/officeDocument/2006/relationships/revisionLog" Target="revisionLog29.xml"/><Relationship Id="rId703" Type="http://schemas.openxmlformats.org/officeDocument/2006/relationships/revisionLog" Target="revisionLog127.xml"/><Relationship Id="rId724" Type="http://schemas.openxmlformats.org/officeDocument/2006/relationships/revisionLog" Target="revisionLog184.xml"/><Relationship Id="rId745" Type="http://schemas.openxmlformats.org/officeDocument/2006/relationships/revisionLog" Target="revisionLog205.xml"/><Relationship Id="rId766" Type="http://schemas.openxmlformats.org/officeDocument/2006/relationships/revisionLog" Target="revisionLog226.xml"/><Relationship Id="rId570" Type="http://schemas.openxmlformats.org/officeDocument/2006/relationships/revisionLog" Target="revisionLog40.xml"/><Relationship Id="rId591" Type="http://schemas.openxmlformats.org/officeDocument/2006/relationships/revisionLog" Target="revisionLog61.xml"/><Relationship Id="rId605" Type="http://schemas.openxmlformats.org/officeDocument/2006/relationships/revisionLog" Target="revisionLog154.xml"/><Relationship Id="rId626" Type="http://schemas.openxmlformats.org/officeDocument/2006/relationships/revisionLog" Target="revisionLog66.xml"/><Relationship Id="rId787" Type="http://schemas.openxmlformats.org/officeDocument/2006/relationships/revisionLog" Target="revisionLog247.xml"/><Relationship Id="rId647" Type="http://schemas.openxmlformats.org/officeDocument/2006/relationships/revisionLog" Target="revisionLog11.xml"/><Relationship Id="rId668" Type="http://schemas.openxmlformats.org/officeDocument/2006/relationships/revisionLog" Target="revisionLog92.xml"/><Relationship Id="rId689" Type="http://schemas.openxmlformats.org/officeDocument/2006/relationships/revisionLog" Target="revisionLog113.xml"/><Relationship Id="rId549" Type="http://schemas.openxmlformats.org/officeDocument/2006/relationships/revisionLog" Target="revisionLog3.xml"/><Relationship Id="rId714" Type="http://schemas.openxmlformats.org/officeDocument/2006/relationships/revisionLog" Target="revisionLog174.xml"/><Relationship Id="rId735" Type="http://schemas.openxmlformats.org/officeDocument/2006/relationships/revisionLog" Target="revisionLog195.xml"/><Relationship Id="rId756" Type="http://schemas.openxmlformats.org/officeDocument/2006/relationships/revisionLog" Target="revisionLog216.xml"/><Relationship Id="rId560" Type="http://schemas.openxmlformats.org/officeDocument/2006/relationships/revisionLog" Target="revisionLog30.xml"/><Relationship Id="rId581" Type="http://schemas.openxmlformats.org/officeDocument/2006/relationships/revisionLog" Target="revisionLog51.xml"/><Relationship Id="rId777" Type="http://schemas.openxmlformats.org/officeDocument/2006/relationships/revisionLog" Target="revisionLog237.xml"/><Relationship Id="rId616" Type="http://schemas.openxmlformats.org/officeDocument/2006/relationships/revisionLog" Target="revisionLog165.xml"/><Relationship Id="rId637" Type="http://schemas.openxmlformats.org/officeDocument/2006/relationships/revisionLog" Target="revisionLog77.xml"/><Relationship Id="rId658" Type="http://schemas.openxmlformats.org/officeDocument/2006/relationships/revisionLog" Target="revisionLog21.xml"/><Relationship Id="rId679" Type="http://schemas.openxmlformats.org/officeDocument/2006/relationships/revisionLog" Target="revisionLog103.xml"/><Relationship Id="rId690" Type="http://schemas.openxmlformats.org/officeDocument/2006/relationships/revisionLog" Target="revisionLog114.xml"/><Relationship Id="rId704" Type="http://schemas.openxmlformats.org/officeDocument/2006/relationships/revisionLog" Target="revisionLog128.xml"/><Relationship Id="rId725" Type="http://schemas.openxmlformats.org/officeDocument/2006/relationships/revisionLog" Target="revisionLog185.xml"/><Relationship Id="rId746" Type="http://schemas.openxmlformats.org/officeDocument/2006/relationships/revisionLog" Target="revisionLog206.xml"/><Relationship Id="rId550" Type="http://schemas.openxmlformats.org/officeDocument/2006/relationships/revisionLog" Target="revisionLog4.xml"/><Relationship Id="rId767" Type="http://schemas.openxmlformats.org/officeDocument/2006/relationships/revisionLog" Target="revisionLog227.xml"/><Relationship Id="rId788" Type="http://schemas.openxmlformats.org/officeDocument/2006/relationships/revisionLog" Target="revisionLog248.xml"/><Relationship Id="rId571" Type="http://schemas.openxmlformats.org/officeDocument/2006/relationships/revisionLog" Target="revisionLog41.xml"/><Relationship Id="rId592" Type="http://schemas.openxmlformats.org/officeDocument/2006/relationships/revisionLog" Target="revisionLog62.xml"/><Relationship Id="rId606" Type="http://schemas.openxmlformats.org/officeDocument/2006/relationships/revisionLog" Target="revisionLog155.xml"/><Relationship Id="rId627" Type="http://schemas.openxmlformats.org/officeDocument/2006/relationships/revisionLog" Target="revisionLog67.xml"/><Relationship Id="rId648" Type="http://schemas.openxmlformats.org/officeDocument/2006/relationships/revisionLog" Target="revisionLog12.xml"/><Relationship Id="rId669" Type="http://schemas.openxmlformats.org/officeDocument/2006/relationships/revisionLog" Target="revisionLog93.xml"/><Relationship Id="rId680" Type="http://schemas.openxmlformats.org/officeDocument/2006/relationships/revisionLog" Target="revisionLog104.xml"/><Relationship Id="rId715" Type="http://schemas.openxmlformats.org/officeDocument/2006/relationships/revisionLog" Target="revisionLog175.xml"/><Relationship Id="rId736" Type="http://schemas.openxmlformats.org/officeDocument/2006/relationships/revisionLog" Target="revisionLog196.xml"/><Relationship Id="rId757" Type="http://schemas.openxmlformats.org/officeDocument/2006/relationships/revisionLog" Target="revisionLog217.xml"/><Relationship Id="rId778" Type="http://schemas.openxmlformats.org/officeDocument/2006/relationships/revisionLog" Target="revisionLog238.xml"/><Relationship Id="rId561" Type="http://schemas.openxmlformats.org/officeDocument/2006/relationships/revisionLog" Target="revisionLog31.xml"/><Relationship Id="rId582" Type="http://schemas.openxmlformats.org/officeDocument/2006/relationships/revisionLog" Target="revisionLog52.xml"/><Relationship Id="rId617" Type="http://schemas.openxmlformats.org/officeDocument/2006/relationships/revisionLog" Target="revisionLog166.xml"/><Relationship Id="rId638" Type="http://schemas.openxmlformats.org/officeDocument/2006/relationships/revisionLog" Target="revisionLog78.xml"/><Relationship Id="rId659" Type="http://schemas.openxmlformats.org/officeDocument/2006/relationships/revisionLog" Target="revisionLog22.xml"/><Relationship Id="rId670" Type="http://schemas.openxmlformats.org/officeDocument/2006/relationships/revisionLog" Target="revisionLog94.xml"/><Relationship Id="rId705" Type="http://schemas.openxmlformats.org/officeDocument/2006/relationships/revisionLog" Target="revisionLog129.xml"/><Relationship Id="rId691" Type="http://schemas.openxmlformats.org/officeDocument/2006/relationships/revisionLog" Target="revisionLog115.xml"/><Relationship Id="rId726" Type="http://schemas.openxmlformats.org/officeDocument/2006/relationships/revisionLog" Target="revisionLog186.xml"/><Relationship Id="rId747" Type="http://schemas.openxmlformats.org/officeDocument/2006/relationships/revisionLog" Target="revisionLog207.xml"/><Relationship Id="rId768" Type="http://schemas.openxmlformats.org/officeDocument/2006/relationships/revisionLog" Target="revisionLog228.xml"/><Relationship Id="rId789" Type="http://schemas.openxmlformats.org/officeDocument/2006/relationships/revisionLog" Target="revisionLog249.xml"/><Relationship Id="rId551" Type="http://schemas.openxmlformats.org/officeDocument/2006/relationships/revisionLog" Target="revisionLog5.xml"/><Relationship Id="rId572" Type="http://schemas.openxmlformats.org/officeDocument/2006/relationships/revisionLog" Target="revisionLog42.xml"/><Relationship Id="rId593" Type="http://schemas.openxmlformats.org/officeDocument/2006/relationships/revisionLog" Target="revisionLog63.xml"/><Relationship Id="rId607" Type="http://schemas.openxmlformats.org/officeDocument/2006/relationships/revisionLog" Target="revisionLog156.xml"/><Relationship Id="rId628" Type="http://schemas.openxmlformats.org/officeDocument/2006/relationships/revisionLog" Target="revisionLog68.xml"/><Relationship Id="rId649" Type="http://schemas.openxmlformats.org/officeDocument/2006/relationships/revisionLog" Target="revisionLog13.xml"/><Relationship Id="rId660" Type="http://schemas.openxmlformats.org/officeDocument/2006/relationships/revisionLog" Target="revisionLog23.xml"/><Relationship Id="rId681" Type="http://schemas.openxmlformats.org/officeDocument/2006/relationships/revisionLog" Target="revisionLog105.xml"/><Relationship Id="rId716" Type="http://schemas.openxmlformats.org/officeDocument/2006/relationships/revisionLog" Target="revisionLog176.xml"/><Relationship Id="rId737" Type="http://schemas.openxmlformats.org/officeDocument/2006/relationships/revisionLog" Target="revisionLog197.xml"/><Relationship Id="rId758" Type="http://schemas.openxmlformats.org/officeDocument/2006/relationships/revisionLog" Target="revisionLog218.xml"/><Relationship Id="rId779" Type="http://schemas.openxmlformats.org/officeDocument/2006/relationships/revisionLog" Target="revisionLog239.xml"/><Relationship Id="rId639" Type="http://schemas.openxmlformats.org/officeDocument/2006/relationships/revisionLog" Target="revisionLog79.xml"/><Relationship Id="rId541" Type="http://schemas.openxmlformats.org/officeDocument/2006/relationships/revisionLog" Target="revisionLog137.xml"/><Relationship Id="rId562" Type="http://schemas.openxmlformats.org/officeDocument/2006/relationships/revisionLog" Target="revisionLog32.xml"/><Relationship Id="rId583" Type="http://schemas.openxmlformats.org/officeDocument/2006/relationships/revisionLog" Target="revisionLog53.xml"/><Relationship Id="rId618" Type="http://schemas.openxmlformats.org/officeDocument/2006/relationships/revisionLog" Target="revisionLog167.xml"/><Relationship Id="rId790" Type="http://schemas.openxmlformats.org/officeDocument/2006/relationships/revisionLog" Target="revisionLog25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1156CD4-D7E0-4086-960F-112C127EC32D}" diskRevisions="1" revisionId="2230" version="792" protected="1">
  <header guid="{D184DFAA-9886-476C-962F-60F1078139B3}" dateTime="2018-07-03T13:25:16" maxSheetId="2" userName="Перевощикова Анна Васильевна" r:id="rId541" minRId="1255">
    <sheetIdMap count="1">
      <sheetId val="1"/>
    </sheetIdMap>
  </header>
  <header guid="{3232BA4A-0E7C-4114-9BAB-A5C699BA4868}" dateTime="2018-07-03T15:09:58" maxSheetId="2" userName="Маслова Алина Рамазановна" r:id="rId542" minRId="1259" maxRId="1260">
    <sheetIdMap count="1">
      <sheetId val="1"/>
    </sheetIdMap>
  </header>
  <header guid="{4B5DB357-49AC-4206-BB92-F92C55464651}" dateTime="2018-07-03T15:11:35" maxSheetId="2" userName="Маслова Алина Рамазановна" r:id="rId543" minRId="1261" maxRId="1264">
    <sheetIdMap count="1">
      <sheetId val="1"/>
    </sheetIdMap>
  </header>
  <header guid="{70DC3461-446B-4851-8F42-198112F6EA9F}" dateTime="2018-07-03T15:19:13" maxSheetId="2" userName="Маслова Алина Рамазановна" r:id="rId544" minRId="1265">
    <sheetIdMap count="1">
      <sheetId val="1"/>
    </sheetIdMap>
  </header>
  <header guid="{4B656CFE-FA55-4E1C-8755-6C8C65A62066}" dateTime="2018-07-03T16:05:21" maxSheetId="2" userName="Маслова Алина Рамазановна" r:id="rId545" minRId="1269" maxRId="1275">
    <sheetIdMap count="1">
      <sheetId val="1"/>
    </sheetIdMap>
  </header>
  <header guid="{05904C45-7C6F-452A-987C-6A6ED4B728C0}" dateTime="2018-07-03T16:51:09" maxSheetId="2" userName="Маслова Алина Рамазановна" r:id="rId546" minRId="1276" maxRId="1281">
    <sheetIdMap count="1">
      <sheetId val="1"/>
    </sheetIdMap>
  </header>
  <header guid="{C76734F1-B5DF-4284-BEEA-A0FDE7624FB7}" dateTime="2018-07-04T09:46:55" maxSheetId="2" userName="Астахова Анна Владимировна" r:id="rId547" minRId="1285" maxRId="1288">
    <sheetIdMap count="1">
      <sheetId val="1"/>
    </sheetIdMap>
  </header>
  <header guid="{437105C1-580C-4B34-9F91-06C44CD0A3CA}" dateTime="2018-07-04T09:56:34" maxSheetId="2" userName="Астахова Анна Владимировна" r:id="rId548" minRId="1289">
    <sheetIdMap count="1">
      <sheetId val="1"/>
    </sheetIdMap>
  </header>
  <header guid="{443E9657-FFC0-4418-B33B-4C123BD1DBB3}" dateTime="2018-07-04T09:59:07" maxSheetId="2" userName="Астахова Анна Владимировна" r:id="rId549" minRId="1290">
    <sheetIdMap count="1">
      <sheetId val="1"/>
    </sheetIdMap>
  </header>
  <header guid="{768C55F7-3070-4441-9B29-5FAEE4284B5E}" dateTime="2018-07-04T10:02:57" maxSheetId="2" userName="Астахова Анна Владимировна" r:id="rId550">
    <sheetIdMap count="1">
      <sheetId val="1"/>
    </sheetIdMap>
  </header>
  <header guid="{0476C954-CE0D-40D1-BED7-8A1152977F1B}" dateTime="2018-07-04T10:04:00" maxSheetId="2" userName="Астахова Анна Владимировна" r:id="rId551" minRId="1291">
    <sheetIdMap count="1">
      <sheetId val="1"/>
    </sheetIdMap>
  </header>
  <header guid="{B7E25E9C-6BEB-4CC5-AD34-349E943C86A5}" dateTime="2018-07-04T10:07:45" maxSheetId="2" userName="Астахова Анна Владимировна" r:id="rId552" minRId="1292" maxRId="1293">
    <sheetIdMap count="1">
      <sheetId val="1"/>
    </sheetIdMap>
  </header>
  <header guid="{E6103856-0CD8-46F8-871F-1221E743E6B8}" dateTime="2018-07-04T10:10:54" maxSheetId="2" userName="Астахова Анна Владимировна" r:id="rId553" minRId="1294">
    <sheetIdMap count="1">
      <sheetId val="1"/>
    </sheetIdMap>
  </header>
  <header guid="{31F23108-967C-4466-8919-3430F7E66664}" dateTime="2018-07-04T10:11:47" maxSheetId="2" userName="Козлова Анастасия Сергеевна" r:id="rId554">
    <sheetIdMap count="1">
      <sheetId val="1"/>
    </sheetIdMap>
  </header>
  <header guid="{D4AF7FC3-B632-4C6F-87FA-2BADD6723019}" dateTime="2018-07-04T10:11:56" maxSheetId="2" userName="Козлова Анастасия Сергеевна" r:id="rId555">
    <sheetIdMap count="1">
      <sheetId val="1"/>
    </sheetIdMap>
  </header>
  <header guid="{A8F602FD-CBAA-45E8-AC22-AF867C3C62E6}" dateTime="2018-07-04T10:12:36" maxSheetId="2" userName="Козлова Анастасия Сергеевна" r:id="rId556" minRId="1295" maxRId="1297">
    <sheetIdMap count="1">
      <sheetId val="1"/>
    </sheetIdMap>
  </header>
  <header guid="{F86E7BE9-7F2E-4094-821F-D925B2E1EBD7}" dateTime="2018-07-04T10:16:51" maxSheetId="2" userName="Астахова Анна Владимировна" r:id="rId557" minRId="1298" maxRId="1299">
    <sheetIdMap count="1">
      <sheetId val="1"/>
    </sheetIdMap>
  </header>
  <header guid="{6EB47AB8-0DE2-4561-9536-D753AE985D1E}" dateTime="2018-07-04T10:25:39" maxSheetId="2" userName="Астахова Анна Владимировна" r:id="rId558" minRId="1300">
    <sheetIdMap count="1">
      <sheetId val="1"/>
    </sheetIdMap>
  </header>
  <header guid="{1A894CF5-32B1-46BA-899C-D16386E69876}" dateTime="2018-07-04T10:28:14" maxSheetId="2" userName="Астахова Анна Владимировна" r:id="rId559" minRId="1301">
    <sheetIdMap count="1">
      <sheetId val="1"/>
    </sheetIdMap>
  </header>
  <header guid="{B2655445-6EF1-438E-83F7-CDCEEA92C16D}" dateTime="2018-07-04T10:31:37" maxSheetId="2" userName="Астахова Анна Владимировна" r:id="rId560" minRId="1302">
    <sheetIdMap count="1">
      <sheetId val="1"/>
    </sheetIdMap>
  </header>
  <header guid="{4F0DB21F-05BF-4D89-ABCF-517EEA386BE9}" dateTime="2018-07-04T10:41:57" maxSheetId="2" userName="Астахова Анна Владимировна" r:id="rId561" minRId="1303" maxRId="1304">
    <sheetIdMap count="1">
      <sheetId val="1"/>
    </sheetIdMap>
  </header>
  <header guid="{B180DF65-CC38-46AC-A061-6DA4C0E30D44}" dateTime="2018-07-04T10:46:38" maxSheetId="2" userName="Крыжановская Анна Александровна" r:id="rId562">
    <sheetIdMap count="1">
      <sheetId val="1"/>
    </sheetIdMap>
  </header>
  <header guid="{B6ABC71F-932A-41B3-80AE-5EA6C805DED5}" dateTime="2018-07-04T10:47:01" maxSheetId="2" userName="Крыжановская Анна Александровна" r:id="rId563">
    <sheetIdMap count="1">
      <sheetId val="1"/>
    </sheetIdMap>
  </header>
  <header guid="{92D2217A-D76D-4C7C-A5CC-0359190F18A7}" dateTime="2018-07-04T10:47:09" maxSheetId="2" userName="Крыжановская Анна Александровна" r:id="rId564">
    <sheetIdMap count="1">
      <sheetId val="1"/>
    </sheetIdMap>
  </header>
  <header guid="{5019FF1C-DB50-4AE3-9E11-C76F44C12E56}" dateTime="2018-07-04T10:47:15" maxSheetId="2" userName="Крыжановская Анна Александровна" r:id="rId565">
    <sheetIdMap count="1">
      <sheetId val="1"/>
    </sheetIdMap>
  </header>
  <header guid="{CCC086B6-81BA-4672-8B9A-C78933F4F8E0}" dateTime="2018-07-04T10:47:20" maxSheetId="2" userName="Астахова Анна Владимировна" r:id="rId566" minRId="1308">
    <sheetIdMap count="1">
      <sheetId val="1"/>
    </sheetIdMap>
  </header>
  <header guid="{EA5841F5-5744-48E9-8C21-2434A359D25B}" dateTime="2018-07-04T10:47:50" maxSheetId="2" userName="Крыжановская Анна Александровна" r:id="rId567" minRId="1309">
    <sheetIdMap count="1">
      <sheetId val="1"/>
    </sheetIdMap>
  </header>
  <header guid="{A470AC54-BD4E-47DC-A7EE-66A71ACFFC12}" dateTime="2018-07-04T10:48:22" maxSheetId="2" userName="Крыжановская Анна Александровна" r:id="rId568" minRId="1310">
    <sheetIdMap count="1">
      <sheetId val="1"/>
    </sheetIdMap>
  </header>
  <header guid="{89930AAF-036F-40E7-898F-B417CCD5E794}" dateTime="2018-07-04T10:48:41" maxSheetId="2" userName="Крыжановская Анна Александровна" r:id="rId569" minRId="1311">
    <sheetIdMap count="1">
      <sheetId val="1"/>
    </sheetIdMap>
  </header>
  <header guid="{C13D99B6-49CE-4ECE-ACDE-F2AF81866AA6}" dateTime="2018-07-04T10:48:58" maxSheetId="2" userName="Крыжановская Анна Александровна" r:id="rId570" minRId="1312">
    <sheetIdMap count="1">
      <sheetId val="1"/>
    </sheetIdMap>
  </header>
  <header guid="{21A08883-5FBF-463F-8397-322A2686BC3F}" dateTime="2018-07-04T10:49:46" maxSheetId="2" userName="Крыжановская Анна Александровна" r:id="rId571">
    <sheetIdMap count="1">
      <sheetId val="1"/>
    </sheetIdMap>
  </header>
  <header guid="{DCC516B5-0AD9-49E5-BC30-5286DA5FAC16}" dateTime="2018-07-04T10:51:08" maxSheetId="2" userName="Крыжановская Анна Александровна" r:id="rId572">
    <sheetIdMap count="1">
      <sheetId val="1"/>
    </sheetIdMap>
  </header>
  <header guid="{FD96AAF1-C0E7-4D4E-9ED9-2167528AFA4E}" dateTime="2018-07-04T10:51:16" maxSheetId="2" userName="Крыжановская Анна Александровна" r:id="rId573">
    <sheetIdMap count="1">
      <sheetId val="1"/>
    </sheetIdMap>
  </header>
  <header guid="{F6E1B4A7-90EF-45B8-B382-5758FF9B7A17}" dateTime="2018-07-04T10:51:52" maxSheetId="2" userName="Крыжановская Анна Александровна" r:id="rId574">
    <sheetIdMap count="1">
      <sheetId val="1"/>
    </sheetIdMap>
  </header>
  <header guid="{F5AF735C-56AB-4E1E-9186-A8951E57CAE0}" dateTime="2018-07-04T10:52:00" maxSheetId="2" userName="Крыжановская Анна Александровна" r:id="rId575">
    <sheetIdMap count="1">
      <sheetId val="1"/>
    </sheetIdMap>
  </header>
  <header guid="{591A0B8C-702D-4C46-9BE5-1C6A860E0FD3}" dateTime="2018-07-04T10:54:00" maxSheetId="2" userName="Крыжановская Анна Александровна" r:id="rId576">
    <sheetIdMap count="1">
      <sheetId val="1"/>
    </sheetIdMap>
  </header>
  <header guid="{96A3E78F-082A-4ED5-9970-D107CAB6D247}" dateTime="2018-07-04T10:56:05" maxSheetId="2" userName="Крыжановская Анна Александровна" r:id="rId577">
    <sheetIdMap count="1">
      <sheetId val="1"/>
    </sheetIdMap>
  </header>
  <header guid="{F1A8193F-2CBF-44CE-A994-4ACC07B3B8F6}" dateTime="2018-07-04T11:00:58" maxSheetId="2" userName="Крыжановская Анна Александровна" r:id="rId578" minRId="1319">
    <sheetIdMap count="1">
      <sheetId val="1"/>
    </sheetIdMap>
  </header>
  <header guid="{6796F07A-32E5-443E-84E0-EC66877AC073}" dateTime="2018-07-04T11:02:10" maxSheetId="2" userName="Крыжановская Анна Александровна" r:id="rId579" minRId="1320">
    <sheetIdMap count="1">
      <sheetId val="1"/>
    </sheetIdMap>
  </header>
  <header guid="{ED0D4AE7-1F46-4980-9F63-B9B72220F125}" dateTime="2018-07-04T11:04:38" maxSheetId="2" userName="Крыжановская Анна Александровна" r:id="rId580" minRId="1321">
    <sheetIdMap count="1">
      <sheetId val="1"/>
    </sheetIdMap>
  </header>
  <header guid="{3CDA7CBE-DC97-4986-B3C0-552E4988C7A7}" dateTime="2018-07-04T11:05:30" maxSheetId="2" userName="Крыжановская Анна Александровна" r:id="rId581" minRId="1322">
    <sheetIdMap count="1">
      <sheetId val="1"/>
    </sheetIdMap>
  </header>
  <header guid="{7C311F92-2B22-44DB-BD01-F6C8759E9312}" dateTime="2018-07-04T11:05:38" maxSheetId="2" userName="Крыжановская Анна Александровна" r:id="rId582" minRId="1323">
    <sheetIdMap count="1">
      <sheetId val="1"/>
    </sheetIdMap>
  </header>
  <header guid="{C4E94974-85C3-4E13-B661-79CBA89C796D}" dateTime="2018-07-04T11:09:35" maxSheetId="2" userName="Козлова Анастасия Сергеевна" r:id="rId583">
    <sheetIdMap count="1">
      <sheetId val="1"/>
    </sheetIdMap>
  </header>
  <header guid="{2221516E-58E4-4C28-A634-AE8827C6214A}" dateTime="2018-07-04T11:11:25" maxSheetId="2" userName="Крыжановская Анна Александровна" r:id="rId584" minRId="1324">
    <sheetIdMap count="1">
      <sheetId val="1"/>
    </sheetIdMap>
  </header>
  <header guid="{D0D76353-0B4B-4895-883D-8AFD5D71A141}" dateTime="2018-07-04T11:16:26" maxSheetId="2" userName="Крыжановская Анна Александровна" r:id="rId585" minRId="1325">
    <sheetIdMap count="1">
      <sheetId val="1"/>
    </sheetIdMap>
  </header>
  <header guid="{969D168A-329E-4772-B974-F89BAA5605A1}" dateTime="2018-07-04T11:20:19" maxSheetId="2" userName="Крыжановская Анна Александровна" r:id="rId586" minRId="1326">
    <sheetIdMap count="1">
      <sheetId val="1"/>
    </sheetIdMap>
  </header>
  <header guid="{33AE7D09-ABAA-447A-BE54-36EDF871A56A}" dateTime="2018-07-04T11:20:48" maxSheetId="2" userName="Крыжановская Анна Александровна" r:id="rId587" minRId="1327">
    <sheetIdMap count="1">
      <sheetId val="1"/>
    </sheetIdMap>
  </header>
  <header guid="{3D048AC1-10BE-4C3E-8685-5ED5F114218B}" dateTime="2018-07-04T11:34:49" maxSheetId="2" userName="Крыжановская Анна Александровна" r:id="rId588" minRId="1328">
    <sheetIdMap count="1">
      <sheetId val="1"/>
    </sheetIdMap>
  </header>
  <header guid="{A7359162-5116-4F36-BA8D-B8A7B075D1F1}" dateTime="2018-07-04T11:35:03" maxSheetId="2" userName="Крыжановская Анна Александровна" r:id="rId589">
    <sheetIdMap count="1">
      <sheetId val="1"/>
    </sheetIdMap>
  </header>
  <header guid="{3C89D11E-F33D-4B9C-93A0-080789A23E9F}" dateTime="2018-07-04T11:46:14" maxSheetId="2" userName="Крыжановская Анна Александровна" r:id="rId590" minRId="1329">
    <sheetIdMap count="1">
      <sheetId val="1"/>
    </sheetIdMap>
  </header>
  <header guid="{72935C15-525A-4014-841B-2A0D274BB7B3}" dateTime="2018-07-04T11:48:37" maxSheetId="2" userName="Крыжановская Анна Александровна" r:id="rId591" minRId="1330">
    <sheetIdMap count="1">
      <sheetId val="1"/>
    </sheetIdMap>
  </header>
  <header guid="{6D68C742-B915-4D30-9D59-24B93330410C}" dateTime="2018-07-04T11:49:05" maxSheetId="2" userName="Крыжановская Анна Александровна" r:id="rId592" minRId="1334">
    <sheetIdMap count="1">
      <sheetId val="1"/>
    </sheetIdMap>
  </header>
  <header guid="{35D97D75-D284-49CF-8099-6D478B2B80D2}" dateTime="2018-07-04T11:52:31" maxSheetId="2" userName="Крыжановская Анна Александровна" r:id="rId593">
    <sheetIdMap count="1">
      <sheetId val="1"/>
    </sheetIdMap>
  </header>
  <header guid="{92F7A5C2-3C20-42E5-B96D-49F09D22ACBA}" dateTime="2018-07-04T11:53:32" maxSheetId="2" userName="Крыжановская Анна Александровна" r:id="rId594" minRId="1338">
    <sheetIdMap count="1">
      <sheetId val="1"/>
    </sheetIdMap>
  </header>
  <header guid="{6655FF57-CBDA-43B3-B446-36BB9984E7A4}" dateTime="2018-07-04T12:49:41" maxSheetId="2" userName="Козлова Анастасия Сергеевна" r:id="rId595" minRId="1339">
    <sheetIdMap count="1">
      <sheetId val="1"/>
    </sheetIdMap>
  </header>
  <header guid="{3AAE661F-113B-41A9-BD36-8B1480FE1D9E}" dateTime="2018-07-04T12:52:18" maxSheetId="2" userName="Козлова Анастасия Сергеевна" r:id="rId596" minRId="1340" maxRId="1343">
    <sheetIdMap count="1">
      <sheetId val="1"/>
    </sheetIdMap>
  </header>
  <header guid="{FB30D67D-656D-4C57-9CFB-9E3A11D18F7F}" dateTime="2018-07-04T13:44:34" maxSheetId="2" userName="Козлова Анастасия Сергеевна" r:id="rId597" minRId="1344" maxRId="1356">
    <sheetIdMap count="1">
      <sheetId val="1"/>
    </sheetIdMap>
  </header>
  <header guid="{3E58E4A0-E1BB-4E3E-9E9D-2E6306611D15}" dateTime="2018-07-04T13:53:41" maxSheetId="2" userName="Козлова Анастасия Сергеевна" r:id="rId598" minRId="1357" maxRId="1361">
    <sheetIdMap count="1">
      <sheetId val="1"/>
    </sheetIdMap>
  </header>
  <header guid="{B9CC550E-9343-4D4C-BC69-E2D164A52EA1}" dateTime="2018-07-04T14:01:33" maxSheetId="2" userName="Козлова Анастасия Сергеевна" r:id="rId599">
    <sheetIdMap count="1">
      <sheetId val="1"/>
    </sheetIdMap>
  </header>
  <header guid="{330150EC-DE49-468A-A02F-412FD890C75D}" dateTime="2018-07-04T14:04:30" maxSheetId="2" userName="Козлова Анастасия Сергеевна" r:id="rId600" minRId="1362">
    <sheetIdMap count="1">
      <sheetId val="1"/>
    </sheetIdMap>
  </header>
  <header guid="{5584069F-E236-4550-A5AA-3EA711FADC9C}" dateTime="2018-07-04T14:10:13" maxSheetId="2" userName="Козлова Анастасия Сергеевна" r:id="rId601">
    <sheetIdMap count="1">
      <sheetId val="1"/>
    </sheetIdMap>
  </header>
  <header guid="{E7CA5E5D-30A9-4740-91F2-F473D8626807}" dateTime="2018-07-04T15:04:48" maxSheetId="2" userName="Козлова Анастасия Сергеевна" r:id="rId602" minRId="1363">
    <sheetIdMap count="1">
      <sheetId val="1"/>
    </sheetIdMap>
  </header>
  <header guid="{87953B90-381C-4B80-B27E-0A4F32CB3CA6}" dateTime="2018-07-04T15:05:10" maxSheetId="2" userName="Козлова Анастасия Сергеевна" r:id="rId603" minRId="1364">
    <sheetIdMap count="1">
      <sheetId val="1"/>
    </sheetIdMap>
  </header>
  <header guid="{B91C7578-0E8B-42D7-8B55-F9A855229AE0}" dateTime="2018-07-04T15:34:33" maxSheetId="2" userName="Вершинина Мария Игоревна" r:id="rId604" minRId="1365">
    <sheetIdMap count="1">
      <sheetId val="1"/>
    </sheetIdMap>
  </header>
  <header guid="{842A44AF-A1BD-4FC4-9062-47103D43259E}" dateTime="2018-07-04T15:34:48" maxSheetId="2" userName="Вершинина Мария Игоревна" r:id="rId605" minRId="1366">
    <sheetIdMap count="1">
      <sheetId val="1"/>
    </sheetIdMap>
  </header>
  <header guid="{39C8FAE1-2560-401C-A07F-ABDC141D3C4C}" dateTime="2018-07-04T15:40:22" maxSheetId="2" userName="Вершинина Мария Игоревна" r:id="rId606" minRId="1367">
    <sheetIdMap count="1">
      <sheetId val="1"/>
    </sheetIdMap>
  </header>
  <header guid="{1900EC14-1456-47AD-8FE1-B36A8F986575}" dateTime="2018-07-04T15:48:41" maxSheetId="2" userName="Вершинина Мария Игоревна" r:id="rId607">
    <sheetIdMap count="1">
      <sheetId val="1"/>
    </sheetIdMap>
  </header>
  <header guid="{525B0D3E-66DA-487D-B0D0-737BF339EEB2}" dateTime="2018-07-04T15:57:54" maxSheetId="2" userName="Вершинина Мария Игоревна" r:id="rId608">
    <sheetIdMap count="1">
      <sheetId val="1"/>
    </sheetIdMap>
  </header>
  <header guid="{63B6F481-CECC-4C29-841C-12A542A534D1}" dateTime="2018-07-04T15:59:50" maxSheetId="2" userName="Козлова Анастасия Сергеевна" r:id="rId609" minRId="1368" maxRId="1372">
    <sheetIdMap count="1">
      <sheetId val="1"/>
    </sheetIdMap>
  </header>
  <header guid="{8B8D0286-D7EE-4180-AE26-CB772D119EEF}" dateTime="2018-07-04T16:02:39" maxSheetId="2" userName="Козлова Анастасия Сергеевна" r:id="rId610" minRId="1373">
    <sheetIdMap count="1">
      <sheetId val="1"/>
    </sheetIdMap>
  </header>
  <header guid="{301E2B51-D739-4F93-A676-A455024856FD}" dateTime="2018-07-04T16:03:41" maxSheetId="2" userName="Козлова Анастасия Сергеевна" r:id="rId611" minRId="1374">
    <sheetIdMap count="1">
      <sheetId val="1"/>
    </sheetIdMap>
  </header>
  <header guid="{E12AADC5-F6E9-49E6-B750-32458AFACC58}" dateTime="2018-07-04T16:40:16" maxSheetId="2" userName="Вершинина Мария Игоревна" r:id="rId612">
    <sheetIdMap count="1">
      <sheetId val="1"/>
    </sheetIdMap>
  </header>
  <header guid="{771367BF-7CFF-46BE-B198-C6BC44480672}" dateTime="2018-07-04T16:41:23" maxSheetId="2" userName="Вершинина Мария Игоревна" r:id="rId613" minRId="1375">
    <sheetIdMap count="1">
      <sheetId val="1"/>
    </sheetIdMap>
  </header>
  <header guid="{9FE1935B-ABA7-4DE4-9AEF-CAFB5473FCE4}" dateTime="2018-07-04T16:41:36" maxSheetId="2" userName="Вершинина Мария Игоревна" r:id="rId614" minRId="1376">
    <sheetIdMap count="1">
      <sheetId val="1"/>
    </sheetIdMap>
  </header>
  <header guid="{45AA2D62-FB46-4664-85C7-C4934FF7F889}" dateTime="2018-07-04T16:47:14" maxSheetId="2" userName="Вершинина Мария Игоревна" r:id="rId615">
    <sheetIdMap count="1">
      <sheetId val="1"/>
    </sheetIdMap>
  </header>
  <header guid="{7168A71C-86DE-48F6-9C46-6D8A9F254C7B}" dateTime="2018-07-04T16:51:08" maxSheetId="2" userName="Вершинина Мария Игоревна" r:id="rId616">
    <sheetIdMap count="1">
      <sheetId val="1"/>
    </sheetIdMap>
  </header>
  <header guid="{B3D6F356-5EB6-4A5D-9AB8-FCDE96282E17}" dateTime="2018-07-04T16:54:08" maxSheetId="2" userName="Вершинина Мария Игоревна" r:id="rId617">
    <sheetIdMap count="1">
      <sheetId val="1"/>
    </sheetIdMap>
  </header>
  <header guid="{F559BC8D-B161-4342-99EE-01366041C09D}" dateTime="2018-07-04T16:54:23" maxSheetId="2" userName="Козлова Анастасия Сергеевна" r:id="rId618" minRId="1377" maxRId="1383">
    <sheetIdMap count="1">
      <sheetId val="1"/>
    </sheetIdMap>
  </header>
  <header guid="{10128869-BA29-47E0-8C9B-37953E8BB0EE}" dateTime="2018-07-04T16:54:44" maxSheetId="2" userName="Вершинина Мария Игоревна" r:id="rId619">
    <sheetIdMap count="1">
      <sheetId val="1"/>
    </sheetIdMap>
  </header>
  <header guid="{C0BBF95F-320F-4A5D-A6AD-3FBE7FB027DB}" dateTime="2018-07-04T16:55:41" maxSheetId="2" userName="Вершинина Мария Игоревна" r:id="rId620">
    <sheetIdMap count="1">
      <sheetId val="1"/>
    </sheetIdMap>
  </header>
  <header guid="{A09D5BAA-17E2-4C85-98E5-CF8FC778B763}" dateTime="2018-07-04T17:02:29" maxSheetId="2" userName="Вершинина Мария Игоревна" r:id="rId621">
    <sheetIdMap count="1">
      <sheetId val="1"/>
    </sheetIdMap>
  </header>
  <header guid="{21850B5D-09C6-4E23-B421-139205E7281F}" dateTime="2018-07-05T09:57:37" maxSheetId="2" userName="Астахова Анна Владимировна" r:id="rId622" minRId="1384">
    <sheetIdMap count="1">
      <sheetId val="1"/>
    </sheetIdMap>
  </header>
  <header guid="{E981A863-C82F-4ABF-BDDA-516F7FD9AB8B}" dateTime="2018-07-05T09:58:27" maxSheetId="2" userName="Астахова Анна Владимировна" r:id="rId623" minRId="1385">
    <sheetIdMap count="1">
      <sheetId val="1"/>
    </sheetIdMap>
  </header>
  <header guid="{CB9FCBE6-559F-410A-A8B1-48DC355DC731}" dateTime="2018-07-05T10:59:06" maxSheetId="2" userName="Рогожина Ольга Сергеевна" r:id="rId624" minRId="1386">
    <sheetIdMap count="1">
      <sheetId val="1"/>
    </sheetIdMap>
  </header>
  <header guid="{0679E55C-0D4C-4F98-8E33-591DEDF75A24}" dateTime="2018-07-05T11:35:07" maxSheetId="2" userName="Рогожина Ольга Сергеевна" r:id="rId625" minRId="1387">
    <sheetIdMap count="1">
      <sheetId val="1"/>
    </sheetIdMap>
  </header>
  <header guid="{FB09B19E-4829-49E8-8E8E-0636F89B28AD}" dateTime="2018-07-05T11:46:08" maxSheetId="2" userName="Рогожина Ольга Сергеевна" r:id="rId626" minRId="1391">
    <sheetIdMap count="1">
      <sheetId val="1"/>
    </sheetIdMap>
  </header>
  <header guid="{4F214A46-07C4-43F4-9549-660FCB25B8E5}" dateTime="2018-07-05T11:49:46" maxSheetId="2" userName="Астахова Анна Владимировна" r:id="rId627" minRId="1395">
    <sheetIdMap count="1">
      <sheetId val="1"/>
    </sheetIdMap>
  </header>
  <header guid="{560CC2B5-F9FC-4EB1-BF6D-4DD26467FA00}" dateTime="2018-07-05T11:56:22" maxSheetId="2" userName="Крыжановская Анна Александровна" r:id="rId628" minRId="1396">
    <sheetIdMap count="1">
      <sheetId val="1"/>
    </sheetIdMap>
  </header>
  <header guid="{CBDFAC9E-84EA-4DE2-B51A-B1C556941607}" dateTime="2018-07-05T11:56:30" maxSheetId="2" userName="Крыжановская Анна Александровна" r:id="rId629" minRId="1400">
    <sheetIdMap count="1">
      <sheetId val="1"/>
    </sheetIdMap>
  </header>
  <header guid="{B9E1E514-EC5C-461D-AB59-975CF3D90505}" dateTime="2018-07-05T11:56:51" maxSheetId="2" userName="Крыжановская Анна Александровна" r:id="rId630" minRId="1401">
    <sheetIdMap count="1">
      <sheetId val="1"/>
    </sheetIdMap>
  </header>
  <header guid="{C91EF3A8-524F-478B-8B6C-35A8E773E232}" dateTime="2018-07-05T13:03:19" maxSheetId="2" userName="Астахова Анна Владимировна" r:id="rId631" minRId="1402">
    <sheetIdMap count="1">
      <sheetId val="1"/>
    </sheetIdMap>
  </header>
  <header guid="{9CDEDC54-2FA1-409C-BCA0-A4ABBC04D30D}" dateTime="2018-07-05T13:50:08" maxSheetId="2" userName="Рогожина Ольга Сергеевна" r:id="rId632" minRId="1403">
    <sheetIdMap count="1">
      <sheetId val="1"/>
    </sheetIdMap>
  </header>
  <header guid="{4FFD5EF2-625E-407C-875D-8E3E86A1AD7F}" dateTime="2018-07-05T13:50:36" maxSheetId="2" userName="Рогожина Ольга Сергеевна" r:id="rId633" minRId="1404">
    <sheetIdMap count="1">
      <sheetId val="1"/>
    </sheetIdMap>
  </header>
  <header guid="{388D9258-F546-4A11-8D79-A757BF2B3BAC}" dateTime="2018-07-05T14:06:19" maxSheetId="2" userName="Козлова Анастасия Сергеевна" r:id="rId634" minRId="1405">
    <sheetIdMap count="1">
      <sheetId val="1"/>
    </sheetIdMap>
  </header>
  <header guid="{E3F0187A-205B-4D20-9639-616EE9F07354}" dateTime="2018-07-05T14:18:37" maxSheetId="2" userName="Козлова Анастасия Сергеевна" r:id="rId635" minRId="1406" maxRId="1407">
    <sheetIdMap count="1">
      <sheetId val="1"/>
    </sheetIdMap>
  </header>
  <header guid="{E9B33F75-93BF-49C8-9EB2-236B9E6A4131}" dateTime="2018-07-05T14:18:49" maxSheetId="2" userName="Козлова Анастасия Сергеевна" r:id="rId636">
    <sheetIdMap count="1">
      <sheetId val="1"/>
    </sheetIdMap>
  </header>
  <header guid="{333F386F-FD7F-4F20-AB69-7D62EDAF403E}" dateTime="2018-07-05T14:19:59" maxSheetId="2" userName="Козлова Анастасия Сергеевна" r:id="rId637" minRId="1414">
    <sheetIdMap count="1">
      <sheetId val="1"/>
    </sheetIdMap>
  </header>
  <header guid="{23391B86-B88D-40B9-B721-6281675853DB}" dateTime="2018-07-05T15:17:34" maxSheetId="2" userName="Рогожина Ольга Сергеевна" r:id="rId638" minRId="1415">
    <sheetIdMap count="1">
      <sheetId val="1"/>
    </sheetIdMap>
  </header>
  <header guid="{DF45B7DF-77BD-4738-A69C-A76B591873A1}" dateTime="2018-07-05T15:19:50" maxSheetId="2" userName="Рогожина Ольга Сергеевна" r:id="rId639" minRId="1416">
    <sheetIdMap count="1">
      <sheetId val="1"/>
    </sheetIdMap>
  </header>
  <header guid="{0834F881-15D1-494E-B900-1129CBC3305E}" dateTime="2018-07-05T15:22:37" maxSheetId="2" userName="Рогожина Ольга Сергеевна" r:id="rId640" minRId="1417">
    <sheetIdMap count="1">
      <sheetId val="1"/>
    </sheetIdMap>
  </header>
  <header guid="{342910C1-98E7-4524-8F96-02CEB6775DD9}" dateTime="2018-07-05T15:23:57" maxSheetId="2" userName="Рогожина Ольга Сергеевна" r:id="rId641">
    <sheetIdMap count="1">
      <sheetId val="1"/>
    </sheetIdMap>
  </header>
  <header guid="{5E7ACA98-2D2F-484E-9BDB-A1374DCDCED4}" dateTime="2018-07-06T10:32:21" maxSheetId="2" userName="Шулепова Ольга Анатольевна" r:id="rId642">
    <sheetIdMap count="1">
      <sheetId val="1"/>
    </sheetIdMap>
  </header>
  <header guid="{A677C6F1-D0F3-47B7-B879-71BA6E8E482B}" dateTime="2018-07-06T10:42:29" maxSheetId="2" userName="Шулепова Ольга Анатольевна" r:id="rId643" minRId="1425">
    <sheetIdMap count="1">
      <sheetId val="1"/>
    </sheetIdMap>
  </header>
  <header guid="{8DFCF9C7-2316-426D-9DB6-97C84C0E2E78}" dateTime="2018-07-06T10:49:36" maxSheetId="2" userName="Шулепова Ольга Анатольевна" r:id="rId644">
    <sheetIdMap count="1">
      <sheetId val="1"/>
    </sheetIdMap>
  </header>
  <header guid="{C6F6EB20-3B6C-4853-BA78-D51C495FA0EE}" dateTime="2018-07-06T10:54:01" maxSheetId="2" userName="Перевощикова Анна Васильевна" r:id="rId645" minRId="1434">
    <sheetIdMap count="1">
      <sheetId val="1"/>
    </sheetIdMap>
  </header>
  <header guid="{AEB84CAD-8292-42F0-A17A-E7CEE254FA4C}" dateTime="2018-07-06T10:57:14" maxSheetId="2" userName="Маслова Алина Рамазановна" r:id="rId646" minRId="1435" maxRId="1492">
    <sheetIdMap count="1">
      <sheetId val="1"/>
    </sheetIdMap>
  </header>
  <header guid="{00DD571D-70FD-4CD1-9C16-E915B7E3096D}" dateTime="2018-07-06T11:30:25" maxSheetId="2" userName="Маслова Алина Рамазановна" r:id="rId647" minRId="1493">
    <sheetIdMap count="1">
      <sheetId val="1"/>
    </sheetIdMap>
  </header>
  <header guid="{C0B98552-6B10-43EE-9800-BC23ABC5E05B}" dateTime="2018-07-06T11:47:43" maxSheetId="2" userName="Маслова Алина Рамазановна" r:id="rId648" minRId="1494">
    <sheetIdMap count="1">
      <sheetId val="1"/>
    </sheetIdMap>
  </header>
  <header guid="{B7C5DD28-FAFA-44E8-BDAE-146919E57F05}" dateTime="2018-07-06T13:19:18" maxSheetId="2" userName="Шулепова Ольга Анатольевна" r:id="rId649">
    <sheetIdMap count="1">
      <sheetId val="1"/>
    </sheetIdMap>
  </header>
  <header guid="{540192C7-2967-492C-BCFB-7D0CF7A90562}" dateTime="2018-07-06T14:11:28" maxSheetId="2" userName="Шулепова Ольга Анатольевна" r:id="rId650" minRId="1499">
    <sheetIdMap count="1">
      <sheetId val="1"/>
    </sheetIdMap>
  </header>
  <header guid="{721F5E25-FE60-4B9D-925B-F1F0710EB5B8}" dateTime="2018-07-06T15:44:19" maxSheetId="2" userName="Шулепова Ольга Анатольевна" r:id="rId651" minRId="1500">
    <sheetIdMap count="1">
      <sheetId val="1"/>
    </sheetIdMap>
  </header>
  <header guid="{2E04F14D-3478-4A02-86A9-954F43FC4F46}" dateTime="2018-07-06T15:46:17" maxSheetId="2" userName="Шулепова Ольга Анатольевна" r:id="rId652" minRId="1505" maxRId="1506">
    <sheetIdMap count="1">
      <sheetId val="1"/>
    </sheetIdMap>
  </header>
  <header guid="{6FBE06F9-1F17-4F05-835A-6F6E10B58150}" dateTime="2018-07-09T09:30:51" maxSheetId="2" userName="Минакова Оксана Сергеевна" r:id="rId653" minRId="1507">
    <sheetIdMap count="1">
      <sheetId val="1"/>
    </sheetIdMap>
  </header>
  <header guid="{7CF1DE1D-CBE2-4ED7-B041-D9FC48B71F46}" dateTime="2018-07-31T14:56:54" maxSheetId="2" userName="Перевощикова Анна Васильевна" r:id="rId654" minRId="1512">
    <sheetIdMap count="1">
      <sheetId val="1"/>
    </sheetIdMap>
  </header>
  <header guid="{0A0F7073-9B9F-4945-B4E9-B897B8E77943}" dateTime="2018-08-01T14:31:27" maxSheetId="2" userName="Залецкая Ольга Генадьевна" r:id="rId655" minRId="1513" maxRId="1514">
    <sheetIdMap count="1">
      <sheetId val="1"/>
    </sheetIdMap>
  </header>
  <header guid="{69A1FC79-5B9B-4599-8D72-0CC679C3939F}" dateTime="2018-08-01T14:32:54" maxSheetId="2" userName="Маслова Алина Рамазановна" r:id="rId656" minRId="1515" maxRId="1524">
    <sheetIdMap count="1">
      <sheetId val="1"/>
    </sheetIdMap>
  </header>
  <header guid="{152B69BC-D14D-4A6C-8BC2-9AB89130AF1E}" dateTime="2018-08-01T14:33:54" maxSheetId="2" userName="Залецкая Ольга Генадьевна" r:id="rId657" minRId="1528">
    <sheetIdMap count="1">
      <sheetId val="1"/>
    </sheetIdMap>
  </header>
  <header guid="{CFC33B21-6F5C-4DA8-9960-83AF682BB93B}" dateTime="2018-08-01T14:36:08" maxSheetId="2" userName="Залецкая Ольга Генадьевна" r:id="rId658" minRId="1529">
    <sheetIdMap count="1">
      <sheetId val="1"/>
    </sheetIdMap>
  </header>
  <header guid="{BA9BA75E-D3E3-4417-A488-EA18D69A5929}" dateTime="2018-08-01T14:39:43" maxSheetId="2" userName="Залецкая Ольга Генадьевна" r:id="rId659" minRId="1530">
    <sheetIdMap count="1">
      <sheetId val="1"/>
    </sheetIdMap>
  </header>
  <header guid="{FE3A80A1-C8E6-468E-B140-839493A7F71F}" dateTime="2018-08-01T14:41:53" maxSheetId="2" userName="Залецкая Ольга Генадьевна" r:id="rId660" minRId="1531">
    <sheetIdMap count="1">
      <sheetId val="1"/>
    </sheetIdMap>
  </header>
  <header guid="{094B6B6D-8D07-4583-8B8B-CCA440E714E7}" dateTime="2018-08-01T14:43:12" maxSheetId="2" userName="Залецкая Ольга Генадьевна" r:id="rId661">
    <sheetIdMap count="1">
      <sheetId val="1"/>
    </sheetIdMap>
  </header>
  <header guid="{671C7BAA-F0D2-4C92-B223-9DD0D601E89E}" dateTime="2018-08-01T15:13:16" maxSheetId="2" userName="Маслова Алина Рамазановна" r:id="rId662" minRId="1532">
    <sheetIdMap count="1">
      <sheetId val="1"/>
    </sheetIdMap>
  </header>
  <header guid="{2EB52274-F3AC-4738-932B-7EB64FB3DAD2}" dateTime="2018-08-01T15:30:37" maxSheetId="2" userName="Маслова Алина Рамазановна" r:id="rId663" minRId="1533">
    <sheetIdMap count="1">
      <sheetId val="1"/>
    </sheetIdMap>
  </header>
  <header guid="{6CF334FE-79C4-4118-9530-3869D4509451}" dateTime="2018-08-02T08:55:26" maxSheetId="2" userName="Залецкая Ольга Генадьевна" r:id="rId664" minRId="1534">
    <sheetIdMap count="1">
      <sheetId val="1"/>
    </sheetIdMap>
  </header>
  <header guid="{66F10DEA-17D9-481A-ACA8-B467595FC2ED}" dateTime="2018-08-02T08:59:44" maxSheetId="2" userName="Залецкая Ольга Генадьевна" r:id="rId665" minRId="1535">
    <sheetIdMap count="1">
      <sheetId val="1"/>
    </sheetIdMap>
  </header>
  <header guid="{47431223-1EAF-425A-8270-A20D206F50EE}" dateTime="2018-08-02T09:07:51" maxSheetId="2" userName="Перевощикова Анна Васильевна" r:id="rId666">
    <sheetIdMap count="1">
      <sheetId val="1"/>
    </sheetIdMap>
  </header>
  <header guid="{D016C70A-38F8-4C8A-B1ED-452CDC12BE27}" dateTime="2018-08-02T09:12:33" maxSheetId="2" userName="Перевощикова Анна Васильевна" r:id="rId667">
    <sheetIdMap count="1">
      <sheetId val="1"/>
    </sheetIdMap>
  </header>
  <header guid="{EBC04151-4613-4977-9374-5B83BBA3B7A5}" dateTime="2018-08-02T09:14:43" maxSheetId="2" userName="Перевощикова Анна Васильевна" r:id="rId668" minRId="1536" maxRId="1539">
    <sheetIdMap count="1">
      <sheetId val="1"/>
    </sheetIdMap>
  </header>
  <header guid="{52BB0F44-CD4C-4C12-9AB4-ADBC1D031A9D}" dateTime="2018-08-02T09:16:00" maxSheetId="2" userName="Перевощикова Анна Васильевна" r:id="rId669" minRId="1540" maxRId="1541">
    <sheetIdMap count="1">
      <sheetId val="1"/>
    </sheetIdMap>
  </header>
  <header guid="{8939C7EA-E57D-4E58-A9C1-6B56C6BC39C8}" dateTime="2018-08-02T09:17:10" maxSheetId="2" userName="Перевощикова Анна Васильевна" r:id="rId670" minRId="1542" maxRId="1544">
    <sheetIdMap count="1">
      <sheetId val="1"/>
    </sheetIdMap>
  </header>
  <header guid="{99076477-02CF-4A97-8190-AB256671017C}" dateTime="2018-08-02T09:21:14" maxSheetId="2" userName="Перевощикова Анна Васильевна" r:id="rId671" minRId="1545">
    <sheetIdMap count="1">
      <sheetId val="1"/>
    </sheetIdMap>
  </header>
  <header guid="{3E5A9BB6-F026-4113-BA3E-2771F28608B3}" dateTime="2018-08-02T09:24:56" maxSheetId="2" userName="Перевощикова Анна Васильевна" r:id="rId672">
    <sheetIdMap count="1">
      <sheetId val="1"/>
    </sheetIdMap>
  </header>
  <header guid="{97B7EE8E-AD4A-4CDD-995D-D53B3416F7A7}" dateTime="2018-08-02T09:25:22" maxSheetId="2" userName="Перевощикова Анна Васильевна" r:id="rId673">
    <sheetIdMap count="1">
      <sheetId val="1"/>
    </sheetIdMap>
  </header>
  <header guid="{CC34AD3D-62FA-4D2C-B51B-A65D4D5A9288}" dateTime="2018-08-02T09:28:54" maxSheetId="2" userName="Перевощикова Анна Васильевна" r:id="rId674">
    <sheetIdMap count="1">
      <sheetId val="1"/>
    </sheetIdMap>
  </header>
  <header guid="{5E8E3CF8-45B9-4CB1-B643-3A425E885A25}" dateTime="2018-08-02T09:29:13" maxSheetId="2" userName="Маслова Алина Рамазановна" r:id="rId675" minRId="1546" maxRId="1547">
    <sheetIdMap count="1">
      <sheetId val="1"/>
    </sheetIdMap>
  </header>
  <header guid="{F8044950-42FE-4997-86C9-A01CDDCE03D3}" dateTime="2018-08-02T09:29:36" maxSheetId="2" userName="Маслова Алина Рамазановна" r:id="rId676" minRId="1548">
    <sheetIdMap count="1">
      <sheetId val="1"/>
    </sheetIdMap>
  </header>
  <header guid="{8DCFA42A-7405-4374-86E7-BF7B80809795}" dateTime="2018-08-02T09:32:59" maxSheetId="2" userName="Перевощикова Анна Васильевна" r:id="rId677" minRId="1549">
    <sheetIdMap count="1">
      <sheetId val="1"/>
    </sheetIdMap>
  </header>
  <header guid="{DF6DCA2C-99FE-46CF-B252-59AE84AE4C63}" dateTime="2018-08-02T09:39:07" maxSheetId="2" userName="Перевощикова Анна Васильевна" r:id="rId678" minRId="1550">
    <sheetIdMap count="1">
      <sheetId val="1"/>
    </sheetIdMap>
  </header>
  <header guid="{AB9E6CD4-022E-46F3-B97B-E09CFDC15DB2}" dateTime="2018-08-02T09:45:18" maxSheetId="2" userName="Перевощикова Анна Васильевна" r:id="rId679" minRId="1551">
    <sheetIdMap count="1">
      <sheetId val="1"/>
    </sheetIdMap>
  </header>
  <header guid="{52043553-E110-4836-885E-C7D096A2CB3B}" dateTime="2018-08-02T09:49:35" maxSheetId="2" userName="Залецкая Ольга Генадьевна" r:id="rId680" minRId="1552">
    <sheetIdMap count="1">
      <sheetId val="1"/>
    </sheetIdMap>
  </header>
  <header guid="{084A4A1A-D191-4D6A-B685-02E3EAC26D9A}" dateTime="2018-08-02T09:50:25" maxSheetId="2" userName="Перевощикова Анна Васильевна" r:id="rId681" minRId="1553">
    <sheetIdMap count="1">
      <sheetId val="1"/>
    </sheetIdMap>
  </header>
  <header guid="{F06F5C9E-4D7B-4769-A050-19015FA406E3}" dateTime="2018-08-02T09:52:46" maxSheetId="2" userName="Перевощикова Анна Васильевна" r:id="rId682" minRId="1554">
    <sheetIdMap count="1">
      <sheetId val="1"/>
    </sheetIdMap>
  </header>
  <header guid="{5568FC25-FA07-409C-8E06-71ADFCFCB5D8}" dateTime="2018-08-02T09:57:11" maxSheetId="2" userName="Перевощикова Анна Васильевна" r:id="rId683" minRId="1555" maxRId="1556">
    <sheetIdMap count="1">
      <sheetId val="1"/>
    </sheetIdMap>
  </header>
  <header guid="{5ADEE403-4175-4417-9D65-495275375AE6}" dateTime="2018-08-02T11:34:28" maxSheetId="2" userName="Залецкая Ольга Генадьевна" r:id="rId684" minRId="1557">
    <sheetIdMap count="1">
      <sheetId val="1"/>
    </sheetIdMap>
  </header>
  <header guid="{A07DD575-E5DD-4AF7-B4DC-17D71A05B6CA}" dateTime="2018-08-02T12:01:59" maxSheetId="2" userName="Маслова Алина Рамазановна" r:id="rId685" minRId="1558" maxRId="1633">
    <sheetIdMap count="1">
      <sheetId val="1"/>
    </sheetIdMap>
  </header>
  <header guid="{173B3DC5-04F0-4505-9272-D4EA0101B9F7}" dateTime="2018-08-02T14:10:07" maxSheetId="2" userName="Маслова Алина Рамазановна" r:id="rId686" minRId="1634" maxRId="1638">
    <sheetIdMap count="1">
      <sheetId val="1"/>
    </sheetIdMap>
  </header>
  <header guid="{2C442C76-86C6-46DB-AFF8-597449ECEDEC}" dateTime="2018-08-02T14:42:51" maxSheetId="2" userName="Залецкая Ольга Генадьевна" r:id="rId687">
    <sheetIdMap count="1">
      <sheetId val="1"/>
    </sheetIdMap>
  </header>
  <header guid="{8538E886-2BB1-4447-935E-E30F6D3888A6}" dateTime="2018-08-02T14:43:18" maxSheetId="2" userName="Залецкая Ольга Генадьевна" r:id="rId688" minRId="1639">
    <sheetIdMap count="1">
      <sheetId val="1"/>
    </sheetIdMap>
  </header>
  <header guid="{85BD51CC-AAB1-406D-B5E4-C9AEDAE78A37}" dateTime="2018-08-02T15:23:13" maxSheetId="2" userName="Маслова Алина Рамазановна" r:id="rId689">
    <sheetIdMap count="1">
      <sheetId val="1"/>
    </sheetIdMap>
  </header>
  <header guid="{7C1DB3E8-8435-4772-A27A-0DBBED1FD7D9}" dateTime="2018-08-02T15:48:31" maxSheetId="2" userName="Астахова Анна Владимировна" r:id="rId690" minRId="1640">
    <sheetIdMap count="1">
      <sheetId val="1"/>
    </sheetIdMap>
  </header>
  <header guid="{5823E751-D32A-4700-9F69-2F62970267F9}" dateTime="2018-08-02T15:50:02" maxSheetId="2" userName="Астахова Анна Владимировна" r:id="rId691" minRId="1641">
    <sheetIdMap count="1">
      <sheetId val="1"/>
    </sheetIdMap>
  </header>
  <header guid="{82E43B39-3761-4F48-AED2-6091A1C9EB68}" dateTime="2018-08-02T15:51:11" maxSheetId="2" userName="Астахова Анна Владимировна" r:id="rId692" minRId="1642">
    <sheetIdMap count="1">
      <sheetId val="1"/>
    </sheetIdMap>
  </header>
  <header guid="{05409CDF-46FD-4EC2-84CC-DDB3B2BF6F5E}" dateTime="2018-08-02T15:52:08" maxSheetId="2" userName="Астахова Анна Владимировна" r:id="rId693" minRId="1643">
    <sheetIdMap count="1">
      <sheetId val="1"/>
    </sheetIdMap>
  </header>
  <header guid="{2780505B-9145-4A1A-B66B-1DC594337769}" dateTime="2018-08-02T15:52:27" maxSheetId="2" userName="Астахова Анна Владимировна" r:id="rId694" minRId="1644">
    <sheetIdMap count="1">
      <sheetId val="1"/>
    </sheetIdMap>
  </header>
  <header guid="{5091514B-6DB0-4791-81F3-4479BF4C9BB7}" dateTime="2018-08-02T15:53:44" maxSheetId="2" userName="Астахова Анна Владимировна" r:id="rId695" minRId="1645">
    <sheetIdMap count="1">
      <sheetId val="1"/>
    </sheetIdMap>
  </header>
  <header guid="{38810CD2-EDCB-4F00-BAF9-61D9E65783D1}" dateTime="2018-08-02T15:54:52" maxSheetId="2" userName="Астахова Анна Владимировна" r:id="rId696" minRId="1646">
    <sheetIdMap count="1">
      <sheetId val="1"/>
    </sheetIdMap>
  </header>
  <header guid="{3333B9A0-1340-4B18-A8BD-662471989B58}" dateTime="2018-08-02T15:59:51" maxSheetId="2" userName="Астахова Анна Владимировна" r:id="rId697" minRId="1647">
    <sheetIdMap count="1">
      <sheetId val="1"/>
    </sheetIdMap>
  </header>
  <header guid="{A81EF16B-ECA3-49A7-95E9-99B34E207B7D}" dateTime="2018-08-02T16:01:30" maxSheetId="2" userName="Астахова Анна Владимировна" r:id="rId698" minRId="1648">
    <sheetIdMap count="1">
      <sheetId val="1"/>
    </sheetIdMap>
  </header>
  <header guid="{A9C0259C-B252-43A7-9E7D-F18B56085AB0}" dateTime="2018-08-03T10:14:37" maxSheetId="2" userName="Маганёва Екатерина Николаевна" r:id="rId699" minRId="1649">
    <sheetIdMap count="1">
      <sheetId val="1"/>
    </sheetIdMap>
  </header>
  <header guid="{11C042D5-9879-4CCC-BD46-AF0197B30A05}" dateTime="2018-08-03T10:15:03" maxSheetId="2" userName="Залецкая Ольга Генадьевна" r:id="rId700" minRId="1650" maxRId="1653">
    <sheetIdMap count="1">
      <sheetId val="1"/>
    </sheetIdMap>
  </header>
  <header guid="{9C3EECBD-FD0D-4F92-BFFB-303788AE284E}" dateTime="2018-08-03T10:18:55" maxSheetId="2" userName="Маслова Алина Рамазановна" r:id="rId701">
    <sheetIdMap count="1">
      <sheetId val="1"/>
    </sheetIdMap>
  </header>
  <header guid="{CE582F1D-1433-44A3-AB44-61067538F593}" dateTime="2018-08-03T10:28:18" maxSheetId="2" userName="Маганёва Екатерина Николаевна" r:id="rId702" minRId="1657">
    <sheetIdMap count="1">
      <sheetId val="1"/>
    </sheetIdMap>
  </header>
  <header guid="{306DB24B-BE81-4038-9C17-367C1CCB15E7}" dateTime="2018-08-03T10:28:41" maxSheetId="2" userName="Маганёва Екатерина Николаевна" r:id="rId703">
    <sheetIdMap count="1">
      <sheetId val="1"/>
    </sheetIdMap>
  </header>
  <header guid="{54D9047B-91EC-4FD8-8E67-43806C5F55D8}" dateTime="2018-08-03T10:29:28" maxSheetId="2" userName="Залецкая Ольга Генадьевна" r:id="rId704">
    <sheetIdMap count="1">
      <sheetId val="1"/>
    </sheetIdMap>
  </header>
  <header guid="{6D6C4C44-E1F5-49EB-948C-70B4773FDBFB}" dateTime="2018-08-03T10:29:50" maxSheetId="2" userName="Маганёва Екатерина Николаевна" r:id="rId705" minRId="1661">
    <sheetIdMap count="1">
      <sheetId val="1"/>
    </sheetIdMap>
  </header>
  <header guid="{B7168B64-4B81-4627-83B0-5A3CDF097199}" dateTime="2018-08-03T10:29:58" maxSheetId="2" userName="Маганёва Екатерина Николаевна" r:id="rId706" minRId="1662">
    <sheetIdMap count="1">
      <sheetId val="1"/>
    </sheetIdMap>
  </header>
  <header guid="{8ADDF66B-EFF2-404F-9335-5B83981690BE}" dateTime="2018-08-03T10:31:11" maxSheetId="2" userName="Маганёва Екатерина Николаевна" r:id="rId707" minRId="1663">
    <sheetIdMap count="1">
      <sheetId val="1"/>
    </sheetIdMap>
  </header>
  <header guid="{089852DD-BE39-436B-A9BA-DA03B116FA7B}" dateTime="2018-08-03T10:31:39" maxSheetId="2" userName="Маганёва Екатерина Николаевна" r:id="rId708">
    <sheetIdMap count="1">
      <sheetId val="1"/>
    </sheetIdMap>
  </header>
  <header guid="{0AAAEB17-A057-4F4B-957F-358C04F91DFE}" dateTime="2018-08-03T10:32:13" maxSheetId="2" userName="Маганёва Екатерина Николаевна" r:id="rId709">
    <sheetIdMap count="1">
      <sheetId val="1"/>
    </sheetIdMap>
  </header>
  <header guid="{986204A7-0B1F-4486-91E7-6C7C43D4C09B}" dateTime="2018-08-03T10:32:49" maxSheetId="2" userName="Маганёва Екатерина Николаевна" r:id="rId710" minRId="1670">
    <sheetIdMap count="1">
      <sheetId val="1"/>
    </sheetIdMap>
  </header>
  <header guid="{E8A96BF7-AB80-4BD7-9DD3-9EEDBFE86060}" dateTime="2018-08-03T10:33:03" maxSheetId="2" userName="Маганёва Екатерина Николаевна" r:id="rId711" minRId="1671">
    <sheetIdMap count="1">
      <sheetId val="1"/>
    </sheetIdMap>
  </header>
  <header guid="{9133B339-0901-469F-9ED7-DE9D0DEEB94D}" dateTime="2018-08-03T10:33:26" maxSheetId="2" userName="Маганёва Екатерина Николаевна" r:id="rId712">
    <sheetIdMap count="1">
      <sheetId val="1"/>
    </sheetIdMap>
  </header>
  <header guid="{2D937B69-1C28-4642-A4A9-8EFEEDAEB97B}" dateTime="2018-08-03T10:34:58" maxSheetId="2" userName="Маганёва Екатерина Николаевна" r:id="rId713">
    <sheetIdMap count="1">
      <sheetId val="1"/>
    </sheetIdMap>
  </header>
  <header guid="{027AED6B-A3ED-4677-81B0-E334A7CB690A}" dateTime="2018-08-03T10:49:00" maxSheetId="2" userName="Маслова Алина Рамазановна" r:id="rId714" minRId="1678" maxRId="1680">
    <sheetIdMap count="1">
      <sheetId val="1"/>
    </sheetIdMap>
  </header>
  <header guid="{920D4CDD-0A04-42A3-A3B6-7ABD0015647D}" dateTime="2018-08-03T10:49:30" maxSheetId="2" userName="Астахова Анна Владимировна" r:id="rId715" minRId="1681">
    <sheetIdMap count="1">
      <sheetId val="1"/>
    </sheetIdMap>
  </header>
  <header guid="{0AEF4F1E-1B74-4269-B28D-C030E235E81F}" dateTime="2018-08-03T10:50:17" maxSheetId="2" userName="Астахова Анна Владимировна" r:id="rId716" minRId="1685">
    <sheetIdMap count="1">
      <sheetId val="1"/>
    </sheetIdMap>
  </header>
  <header guid="{61FB7EAD-3CD1-478F-AC92-A976FB11F8CF}" dateTime="2018-08-03T10:50:48" maxSheetId="2" userName="Астахова Анна Владимировна" r:id="rId717">
    <sheetIdMap count="1">
      <sheetId val="1"/>
    </sheetIdMap>
  </header>
  <header guid="{7D047A83-A418-4E9F-A7E1-112783504775}" dateTime="2018-08-03T10:52:08" maxSheetId="2" userName="Астахова Анна Владимировна" r:id="rId718" minRId="1686" maxRId="1688">
    <sheetIdMap count="1">
      <sheetId val="1"/>
    </sheetIdMap>
  </header>
  <header guid="{9B238299-DA25-4CCB-930C-6FF9BE33E4E5}" dateTime="2018-08-03T10:52:36" maxSheetId="2" userName="Астахова Анна Владимировна" r:id="rId719">
    <sheetIdMap count="1">
      <sheetId val="1"/>
    </sheetIdMap>
  </header>
  <header guid="{2E229973-3E1C-4994-A96D-F5C960C2E9E9}" dateTime="2018-08-03T10:53:31" maxSheetId="2" userName="Астахова Анна Владимировна" r:id="rId720" minRId="1689">
    <sheetIdMap count="1">
      <sheetId val="1"/>
    </sheetIdMap>
  </header>
  <header guid="{6BBB9CBF-C056-40B5-8C11-BA7511D1E5EE}" dateTime="2018-08-03T10:53:43" maxSheetId="2" userName="Астахова Анна Владимировна" r:id="rId721">
    <sheetIdMap count="1">
      <sheetId val="1"/>
    </sheetIdMap>
  </header>
  <header guid="{81ED81C7-0659-48C7-8110-A66736F912ED}" dateTime="2018-08-03T10:57:33" maxSheetId="2" userName="Астахова Анна Владимировна" r:id="rId722">
    <sheetIdMap count="1">
      <sheetId val="1"/>
    </sheetIdMap>
  </header>
  <header guid="{3FB11671-339C-475D-8325-F3AF30C2C804}" dateTime="2018-08-03T10:58:11" maxSheetId="2" userName="Астахова Анна Владимировна" r:id="rId723" minRId="1693">
    <sheetIdMap count="1">
      <sheetId val="1"/>
    </sheetIdMap>
  </header>
  <header guid="{9A788548-C9A0-49D3-AD6B-85B06A979319}" dateTime="2018-08-03T10:59:12" maxSheetId="2" userName="Астахова Анна Владимировна" r:id="rId724" minRId="1694" maxRId="1695">
    <sheetIdMap count="1">
      <sheetId val="1"/>
    </sheetIdMap>
  </header>
  <header guid="{B9ED905E-E11C-46CF-8EDD-F4F189607136}" dateTime="2018-08-03T11:00:26" maxSheetId="2" userName="Астахова Анна Владимировна" r:id="rId725" minRId="1696" maxRId="1697">
    <sheetIdMap count="1">
      <sheetId val="1"/>
    </sheetIdMap>
  </header>
  <header guid="{558D15C9-439B-4980-B3F7-8C545F98E5AC}" dateTime="2018-08-03T11:01:27" maxSheetId="2" userName="Астахова Анна Владимировна" r:id="rId726" minRId="1698" maxRId="1699">
    <sheetIdMap count="1">
      <sheetId val="1"/>
    </sheetIdMap>
  </header>
  <header guid="{1433C659-EF72-41C1-BBF6-C46B4D413133}" dateTime="2018-08-03T11:01:52" maxSheetId="2" userName="Астахова Анна Владимировна" r:id="rId727" minRId="1700" maxRId="1701">
    <sheetIdMap count="1">
      <sheetId val="1"/>
    </sheetIdMap>
  </header>
  <header guid="{B9C3C41F-8F44-42FE-BB68-F11B45B58EA1}" dateTime="2018-08-03T11:03:32" maxSheetId="2" userName="Астахова Анна Владимировна" r:id="rId728">
    <sheetIdMap count="1">
      <sheetId val="1"/>
    </sheetIdMap>
  </header>
  <header guid="{ED862856-9F21-4928-97F0-9454E78D5BBF}" dateTime="2018-08-03T11:04:29" maxSheetId="2" userName="Астахова Анна Владимировна" r:id="rId729" minRId="1702">
    <sheetIdMap count="1">
      <sheetId val="1"/>
    </sheetIdMap>
  </header>
  <header guid="{CD5FEEB9-897E-4AB7-A9CE-DE2ED225DE18}" dateTime="2018-08-03T11:05:17" maxSheetId="2" userName="Астахова Анна Владимировна" r:id="rId730" minRId="1703">
    <sheetIdMap count="1">
      <sheetId val="1"/>
    </sheetIdMap>
  </header>
  <header guid="{C3F97AAA-7F4E-4851-8AEA-757F51F17CC7}" dateTime="2018-08-03T11:05:39" maxSheetId="2" userName="Астахова Анна Владимировна" r:id="rId731">
    <sheetIdMap count="1">
      <sheetId val="1"/>
    </sheetIdMap>
  </header>
  <header guid="{C64778AE-DD4E-46CE-B381-7CF106019E89}" dateTime="2018-08-03T11:06:39" maxSheetId="2" userName="Астахова Анна Владимировна" r:id="rId732" minRId="1704" maxRId="1705">
    <sheetIdMap count="1">
      <sheetId val="1"/>
    </sheetIdMap>
  </header>
  <header guid="{82F7BEE9-1B20-4A99-870A-5A9535BBFF43}" dateTime="2018-08-03T11:06:54" maxSheetId="2" userName="Астахова Анна Владимировна" r:id="rId733">
    <sheetIdMap count="1">
      <sheetId val="1"/>
    </sheetIdMap>
  </header>
  <header guid="{D479A7A8-B429-4CDD-A0B7-0175901CF147}" dateTime="2018-08-03T11:09:13" maxSheetId="2" userName="Астахова Анна Владимировна" r:id="rId734" minRId="1706">
    <sheetIdMap count="1">
      <sheetId val="1"/>
    </sheetIdMap>
  </header>
  <header guid="{F9E70CBA-8BFE-4E24-B21C-C7D1B73712FE}" dateTime="2018-08-03T11:09:35" maxSheetId="2" userName="Астахова Анна Владимировна" r:id="rId735" minRId="1707">
    <sheetIdMap count="1">
      <sheetId val="1"/>
    </sheetIdMap>
  </header>
  <header guid="{A62E04C1-F964-4A34-98E4-2A223731A8C4}" dateTime="2018-08-03T11:10:49" maxSheetId="2" userName="Астахова Анна Владимировна" r:id="rId736" minRId="1708">
    <sheetIdMap count="1">
      <sheetId val="1"/>
    </sheetIdMap>
  </header>
  <header guid="{78A899B5-70DB-46EC-815E-0BE264AA0DBB}" dateTime="2018-08-03T11:11:44" maxSheetId="2" userName="Астахова Анна Владимировна" r:id="rId737" minRId="1709">
    <sheetIdMap count="1">
      <sheetId val="1"/>
    </sheetIdMap>
  </header>
  <header guid="{1A15093B-2A0D-4585-B775-4F2E2A13157D}" dateTime="2018-08-03T11:12:19" maxSheetId="2" userName="Астахова Анна Владимировна" r:id="rId738" minRId="1710">
    <sheetIdMap count="1">
      <sheetId val="1"/>
    </sheetIdMap>
  </header>
  <header guid="{877F42FB-773E-4BE4-82FE-EAE868550CED}" dateTime="2018-08-03T11:22:33" maxSheetId="2" userName="Залецкая Ольга Генадьевна" r:id="rId739" minRId="1711" maxRId="1723">
    <sheetIdMap count="1">
      <sheetId val="1"/>
    </sheetIdMap>
  </header>
  <header guid="{FB522C7C-0667-467C-BD1B-4F01A94BAB26}" dateTime="2018-08-03T11:35:03" maxSheetId="2" userName="Залецкая Ольга Генадьевна" r:id="rId740" minRId="1727" maxRId="1731">
    <sheetIdMap count="1">
      <sheetId val="1"/>
    </sheetIdMap>
  </header>
  <header guid="{9701F28A-C8D8-4AB4-8602-4704BBCB7A8D}" dateTime="2018-08-03T11:37:58" maxSheetId="2" userName="Астахова Анна Владимировна" r:id="rId741" minRId="1732">
    <sheetIdMap count="1">
      <sheetId val="1"/>
    </sheetIdMap>
  </header>
  <header guid="{605C9F4A-A91B-4933-81A8-244690F3565B}" dateTime="2018-08-03T11:38:12" maxSheetId="2" userName="Залецкая Ольга Генадьевна" r:id="rId742" minRId="1736" maxRId="1742">
    <sheetIdMap count="1">
      <sheetId val="1"/>
    </sheetIdMap>
  </header>
  <header guid="{F9A7263E-0A96-43F2-8718-BA35462A77EE}" dateTime="2018-08-03T11:43:41" maxSheetId="2" userName="Астахова Анна Владимировна" r:id="rId743" minRId="1743">
    <sheetIdMap count="1">
      <sheetId val="1"/>
    </sheetIdMap>
  </header>
  <header guid="{E0659622-5A9A-4C4B-AFAF-1E45269EB3CF}" dateTime="2018-08-03T11:44:53" maxSheetId="2" userName="Астахова Анна Владимировна" r:id="rId744" minRId="1744">
    <sheetIdMap count="1">
      <sheetId val="1"/>
    </sheetIdMap>
  </header>
  <header guid="{3A31B766-DCC4-4236-8242-851C5DCB69B6}" dateTime="2018-08-03T11:51:20" maxSheetId="2" userName="Залецкая Ольга Генадьевна" r:id="rId745">
    <sheetIdMap count="1">
      <sheetId val="1"/>
    </sheetIdMap>
  </header>
  <header guid="{2DE2CD09-B065-47CF-A48A-B511400C9AAE}" dateTime="2018-08-03T11:53:01" maxSheetId="2" userName="Астахова Анна Владимировна" r:id="rId746" minRId="1748">
    <sheetIdMap count="1">
      <sheetId val="1"/>
    </sheetIdMap>
  </header>
  <header guid="{39F66529-59D2-4001-9743-FB2F049259C5}" dateTime="2018-08-03T11:56:52" maxSheetId="2" userName="Залецкая Ольга Генадьевна" r:id="rId747">
    <sheetIdMap count="1">
      <sheetId val="1"/>
    </sheetIdMap>
  </header>
  <header guid="{F324722D-DDF2-466F-9EBF-24517D4C8EA9}" dateTime="2018-08-03T11:59:08" maxSheetId="2" userName="Астахова Анна Владимировна" r:id="rId748" minRId="1749">
    <sheetIdMap count="1">
      <sheetId val="1"/>
    </sheetIdMap>
  </header>
  <header guid="{C6BFB798-6754-45A9-A4D8-AE181EC16B1A}" dateTime="2018-08-03T13:18:36" maxSheetId="2" userName="Астахова Анна Владимировна" r:id="rId749" minRId="1750">
    <sheetIdMap count="1">
      <sheetId val="1"/>
    </sheetIdMap>
  </header>
  <header guid="{45708A11-5ABE-48FC-A24D-C54CE8AF72C4}" dateTime="2018-08-03T13:23:41" maxSheetId="2" userName="Астахова Анна Владимировна" r:id="rId750">
    <sheetIdMap count="1">
      <sheetId val="1"/>
    </sheetIdMap>
  </header>
  <header guid="{89355575-8DAA-49F8-A1DD-C8F253FB42F1}" dateTime="2018-08-03T13:29:42" maxSheetId="2" userName="Астахова Анна Владимировна" r:id="rId751" minRId="1754">
    <sheetIdMap count="1">
      <sheetId val="1"/>
    </sheetIdMap>
  </header>
  <header guid="{6C75050C-5DED-4A2E-8FD9-0E39E25478B2}" dateTime="2018-08-03T13:45:17" maxSheetId="2" userName="Рогожина Ольга Сергеевна" r:id="rId752">
    <sheetIdMap count="1">
      <sheetId val="1"/>
    </sheetIdMap>
  </header>
  <header guid="{830BD003-096C-432D-A3A0-639F69526BB1}" dateTime="2018-08-03T13:49:14" maxSheetId="2" userName="Рогожина Ольга Сергеевна" r:id="rId753">
    <sheetIdMap count="1">
      <sheetId val="1"/>
    </sheetIdMap>
  </header>
  <header guid="{AD9137EF-1494-4B6E-A947-91B8A5FE24BF}" dateTime="2018-08-03T13:49:25" maxSheetId="2" userName="Рогожина Ольга Сергеевна" r:id="rId754" minRId="1761">
    <sheetIdMap count="1">
      <sheetId val="1"/>
    </sheetIdMap>
  </header>
  <header guid="{77B8A4C5-80B6-4ADA-9871-BFC96B77E53B}" dateTime="2018-08-03T13:55:42" maxSheetId="2" userName="Рогожина Ольга Сергеевна" r:id="rId755">
    <sheetIdMap count="1">
      <sheetId val="1"/>
    </sheetIdMap>
  </header>
  <header guid="{D0EDF66B-B269-481F-90E3-1451CA17073D}" dateTime="2018-08-03T14:10:28" maxSheetId="2" userName="Рогожина Ольга Сергеевна" r:id="rId756" minRId="1762">
    <sheetIdMap count="1">
      <sheetId val="1"/>
    </sheetIdMap>
  </header>
  <header guid="{9D24D5D8-6B2B-40B1-A9B2-411BD9A05CDF}" dateTime="2018-08-03T14:12:13" maxSheetId="2" userName="Рогожина Ольга Сергеевна" r:id="rId757" minRId="1766">
    <sheetIdMap count="1">
      <sheetId val="1"/>
    </sheetIdMap>
  </header>
  <header guid="{22788C1A-180F-4C17-B4D4-F081FFBD5923}" dateTime="2018-08-03T14:13:37" maxSheetId="2" userName="Рогожина Ольга Сергеевна" r:id="rId758" minRId="1767">
    <sheetIdMap count="1">
      <sheetId val="1"/>
    </sheetIdMap>
  </header>
  <header guid="{ED8B11FE-7405-40A8-B08D-5913153BBC7C}" dateTime="2018-08-03T14:36:43" maxSheetId="2" userName="Астахова Анна Владимировна" r:id="rId759" minRId="1768">
    <sheetIdMap count="1">
      <sheetId val="1"/>
    </sheetIdMap>
  </header>
  <header guid="{91588539-AC89-46AB-8EF7-5F5AF41A24DC}" dateTime="2018-08-03T14:38:22" maxSheetId="2" userName="Астахова Анна Владимировна" r:id="rId760" minRId="1769">
    <sheetIdMap count="1">
      <sheetId val="1"/>
    </sheetIdMap>
  </header>
  <header guid="{48ED52CC-CE9D-45E3-BB9B-90105064E9E5}" dateTime="2018-08-03T14:46:41" maxSheetId="2" userName="Астахова Анна Владимировна" r:id="rId761" minRId="1770">
    <sheetIdMap count="1">
      <sheetId val="1"/>
    </sheetIdMap>
  </header>
  <header guid="{90109A11-0BD3-47C4-ACDB-F0407A5C8AD0}" dateTime="2018-08-03T14:55:59" maxSheetId="2" userName="Астахова Анна Владимировна" r:id="rId762" minRId="1771">
    <sheetIdMap count="1">
      <sheetId val="1"/>
    </sheetIdMap>
  </header>
  <header guid="{207EB2EA-31E4-4F35-8CD4-744B65385605}" dateTime="2018-08-03T14:58:58" maxSheetId="2" userName="Астахова Анна Владимировна" r:id="rId763" minRId="1775">
    <sheetIdMap count="1">
      <sheetId val="1"/>
    </sheetIdMap>
  </header>
  <header guid="{673BB9B7-BBDE-413C-8AAE-B9DBF5338B43}" dateTime="2018-08-03T15:16:47" maxSheetId="2" userName="Залецкая Ольга Генадьевна" r:id="rId764" minRId="1776" maxRId="1778">
    <sheetIdMap count="1">
      <sheetId val="1"/>
    </sheetIdMap>
  </header>
  <header guid="{5CAEA973-DA23-46AE-8D37-AC18F6DD1B3E}" dateTime="2018-08-03T15:21:55" maxSheetId="2" userName="Залецкая Ольга Генадьевна" r:id="rId765" minRId="1782">
    <sheetIdMap count="1">
      <sheetId val="1"/>
    </sheetIdMap>
  </header>
  <header guid="{EC0EE9B8-36AC-47B0-B410-B7CA4A6E6B11}" dateTime="2018-08-03T15:37:56" maxSheetId="2" userName="Астахова Анна Владимировна" r:id="rId766" minRId="1783">
    <sheetIdMap count="1">
      <sheetId val="1"/>
    </sheetIdMap>
  </header>
  <header guid="{C480560D-79A3-46DE-9255-874BCC4F3BDC}" dateTime="2018-08-03T15:38:44" maxSheetId="2" userName="Астахова Анна Владимировна" r:id="rId767">
    <sheetIdMap count="1">
      <sheetId val="1"/>
    </sheetIdMap>
  </header>
  <header guid="{2DC7F237-BF66-4BA2-B52E-B07C38734F03}" dateTime="2018-08-03T15:39:40" maxSheetId="2" userName="Астахова Анна Владимировна" r:id="rId768" minRId="1787">
    <sheetIdMap count="1">
      <sheetId val="1"/>
    </sheetIdMap>
  </header>
  <header guid="{8EF5C7BB-4246-4DB2-BEAC-547712AB0171}" dateTime="2018-08-03T15:41:36" maxSheetId="2" userName="Астахова Анна Владимировна" r:id="rId769" minRId="1788">
    <sheetIdMap count="1">
      <sheetId val="1"/>
    </sheetIdMap>
  </header>
  <header guid="{752AFD2E-C728-4A96-AD7E-663DE686F2E6}" dateTime="2018-08-03T15:42:14" maxSheetId="2" userName="Астахова Анна Владимировна" r:id="rId770" minRId="1792">
    <sheetIdMap count="1">
      <sheetId val="1"/>
    </sheetIdMap>
  </header>
  <header guid="{A0A37A5B-7B09-41C4-95EA-C2FEC6554B3C}" dateTime="2018-08-03T16:12:17" maxSheetId="2" userName="Залецкая Ольга Генадьевна" r:id="rId771" minRId="1793">
    <sheetIdMap count="1">
      <sheetId val="1"/>
    </sheetIdMap>
  </header>
  <header guid="{2EA2ABE4-0004-4C90-9B1A-320F0137EE8E}" dateTime="2018-08-03T16:44:01" maxSheetId="2" userName="Залецкая Ольга Генадьевна" r:id="rId772" minRId="1794">
    <sheetIdMap count="1">
      <sheetId val="1"/>
    </sheetIdMap>
  </header>
  <header guid="{8C9E9381-C571-47E0-A27A-8C8DEDC55ECD}" dateTime="2018-08-03T16:45:28" maxSheetId="2" userName="Рогожина Ольга Сергеевна" r:id="rId773">
    <sheetIdMap count="1">
      <sheetId val="1"/>
    </sheetIdMap>
  </header>
  <header guid="{2A4529B2-09A0-4D0D-8A2A-767416607C00}" dateTime="2018-08-03T16:48:26" maxSheetId="2" userName="Рогожина Ольга Сергеевна" r:id="rId774" minRId="1798">
    <sheetIdMap count="1">
      <sheetId val="1"/>
    </sheetIdMap>
  </header>
  <header guid="{208BE013-7F45-480F-B797-FFEEE4A6BB75}" dateTime="2018-08-03T16:53:37" maxSheetId="2" userName="Рогожина Ольга Сергеевна" r:id="rId775" minRId="1802">
    <sheetIdMap count="1">
      <sheetId val="1"/>
    </sheetIdMap>
  </header>
  <header guid="{C07AF7F7-50A8-49C2-8B24-365188375B42}" dateTime="2018-08-03T16:53:55" maxSheetId="2" userName="Рогожина Ольга Сергеевна" r:id="rId776">
    <sheetIdMap count="1">
      <sheetId val="1"/>
    </sheetIdMap>
  </header>
  <header guid="{E89124F3-520E-4A3F-BAEC-CC6558741AFD}" dateTime="2018-08-03T16:55:20" maxSheetId="2" userName="Рогожина Ольга Сергеевна" r:id="rId777" minRId="1803">
    <sheetIdMap count="1">
      <sheetId val="1"/>
    </sheetIdMap>
  </header>
  <header guid="{A8D6A34B-7795-4ECC-9AFC-733E31990970}" dateTime="2018-08-03T16:58:40" maxSheetId="2" userName="Рогожина Ольга Сергеевна" r:id="rId778" minRId="1804">
    <sheetIdMap count="1">
      <sheetId val="1"/>
    </sheetIdMap>
  </header>
  <header guid="{1172F458-41B2-4A95-991A-D5B552F02E86}" dateTime="2018-08-03T17:00:52" maxSheetId="2" userName="Залецкая Ольга Генадьевна" r:id="rId779" minRId="1808">
    <sheetIdMap count="1">
      <sheetId val="1"/>
    </sheetIdMap>
  </header>
  <header guid="{26B8A031-01E2-4BF9-8DE7-EE2FCB09D198}" dateTime="2018-08-03T17:02:16" maxSheetId="2" userName="Залецкая Ольга Генадьевна" r:id="rId780">
    <sheetIdMap count="1">
      <sheetId val="1"/>
    </sheetIdMap>
  </header>
  <header guid="{BE02914B-CA45-4A73-9D69-C1558BA80483}" dateTime="2018-08-03T17:02:52" maxSheetId="2" userName="Рогожина Ольга Сергеевна" r:id="rId781" minRId="1809">
    <sheetIdMap count="1">
      <sheetId val="1"/>
    </sheetIdMap>
  </header>
  <header guid="{C70D492E-D39F-4CB4-B2EF-CE7DC707C3B4}" dateTime="2018-08-03T17:03:58" maxSheetId="2" userName="Рогожина Ольга Сергеевна" r:id="rId782">
    <sheetIdMap count="1">
      <sheetId val="1"/>
    </sheetIdMap>
  </header>
  <header guid="{950D4442-1989-4F8B-9FC7-BC082DC59156}" dateTime="2018-08-03T17:23:43" maxSheetId="2" userName="Рогожина Ольга Сергеевна" r:id="rId783">
    <sheetIdMap count="1">
      <sheetId val="1"/>
    </sheetIdMap>
  </header>
  <header guid="{5FA3F54D-BA55-4969-A002-EAFF53096BA4}" dateTime="2018-08-06T12:59:21" maxSheetId="2" userName="Астахова Анна Владимировна" r:id="rId784" minRId="1816">
    <sheetIdMap count="1">
      <sheetId val="1"/>
    </sheetIdMap>
  </header>
  <header guid="{C45A9844-2196-4E16-AAD5-330AFC3AF0DD}" dateTime="2018-08-06T13:02:49" maxSheetId="2" userName="Астахова Анна Владимировна" r:id="rId785" minRId="1817">
    <sheetIdMap count="1">
      <sheetId val="1"/>
    </sheetIdMap>
  </header>
  <header guid="{6F5BA468-DE95-41B1-8C54-C6DC4CB957E2}" dateTime="2018-08-06T13:03:01" maxSheetId="2" userName="Астахова Анна Владимировна" r:id="rId786" minRId="1818">
    <sheetIdMap count="1">
      <sheetId val="1"/>
    </sheetIdMap>
  </header>
  <header guid="{D2D2C8F7-CF83-48AD-84D2-982A18548AD0}" dateTime="2018-08-06T15:04:15" maxSheetId="2" userName="Астахова Анна Владимировна" r:id="rId787" minRId="1819">
    <sheetIdMap count="1">
      <sheetId val="1"/>
    </sheetIdMap>
  </header>
  <header guid="{D2064C5B-B3D6-49F1-9CBD-E1E8488B1B98}" dateTime="2018-08-07T13:23:25" maxSheetId="2" userName="Шулепова Ольга Анатольевна" r:id="rId788" minRId="1820" maxRId="1821">
    <sheetIdMap count="1">
      <sheetId val="1"/>
    </sheetIdMap>
  </header>
  <header guid="{3C9971A3-143D-4BE7-AB17-3A22EA0A8C63}" dateTime="2018-08-07T13:59:29" maxSheetId="2" userName="Шулепова Ольга Анатольевна" r:id="rId789">
    <sheetIdMap count="1">
      <sheetId val="1"/>
    </sheetIdMap>
  </header>
  <header guid="{728C315A-5C50-45CA-B0C5-D918A1C50614}" dateTime="2018-08-07T14:49:15" maxSheetId="2" userName="Рогожина Ольга Сергеевна" r:id="rId790">
    <sheetIdMap count="1">
      <sheetId val="1"/>
    </sheetIdMap>
  </header>
  <header guid="{A3FE7855-223E-44AC-B90B-6FC98F7B48C8}" dateTime="2018-08-07T17:16:02" maxSheetId="2" userName="Шулепова Ольга Анатольевна" r:id="rId791">
    <sheetIdMap count="1">
      <sheetId val="1"/>
    </sheetIdMap>
  </header>
  <header guid="{21156CD4-D7E0-4086-960F-112C127EC32D}" dateTime="2018-08-14T13:05:00" maxSheetId="2" userName="Залецкая Ольга Генадьевна" r:id="rId792" minRId="1837" maxRId="2230">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7:B37" start="0" length="2147483647">
    <dxf>
      <font>
        <color auto="1"/>
      </font>
    </dxf>
  </rfmt>
  <rfmt sheetId="1" sqref="B38:B42" start="0" length="2147483647">
    <dxf>
      <font>
        <color auto="1"/>
      </font>
    </dxf>
  </rfmt>
  <rfmt sheetId="1" sqref="C38" start="0" length="2147483647">
    <dxf>
      <font>
        <color auto="1"/>
      </font>
    </dxf>
  </rfmt>
  <rfmt sheetId="1" sqref="C39" start="0" length="2147483647">
    <dxf>
      <font>
        <color auto="1"/>
      </font>
    </dxf>
  </rfmt>
  <rfmt sheetId="1" sqref="C40" start="0" length="2147483647">
    <dxf>
      <font>
        <color auto="1"/>
      </font>
    </dxf>
  </rfmt>
  <rfmt sheetId="1" sqref="C37" start="0" length="2147483647">
    <dxf>
      <font>
        <color auto="1"/>
      </font>
    </dxf>
  </rfmt>
  <rfmt sheetId="1" sqref="D37" start="0" length="2147483647">
    <dxf>
      <font>
        <color auto="1"/>
      </font>
    </dxf>
  </rfmt>
  <rfmt sheetId="1" sqref="D38" start="0" length="2147483647">
    <dxf>
      <font>
        <color auto="1"/>
      </font>
    </dxf>
  </rfmt>
  <rfmt sheetId="1" sqref="D39" start="0" length="2147483647">
    <dxf>
      <font>
        <color auto="1"/>
      </font>
    </dxf>
  </rfmt>
  <rfmt sheetId="1" sqref="D40" start="0" length="2147483647">
    <dxf>
      <font>
        <color auto="1"/>
      </font>
    </dxf>
  </rfmt>
  <rcc rId="1285" sId="1" numFmtId="4">
    <oc r="E39">
      <v>65875.42</v>
    </oc>
    <nc r="E39">
      <v>86979.31</v>
    </nc>
  </rcc>
  <rcc rId="1286" sId="1" numFmtId="4">
    <oc r="E40">
      <f>G40</f>
    </oc>
    <nc r="E40">
      <v>86376.24</v>
    </nc>
  </rcc>
  <rfmt sheetId="1" sqref="E39" start="0" length="2147483647">
    <dxf>
      <font>
        <color auto="1"/>
      </font>
    </dxf>
  </rfmt>
  <rfmt sheetId="1" sqref="E40" start="0" length="2147483647">
    <dxf>
      <font>
        <color auto="1"/>
      </font>
    </dxf>
  </rfmt>
  <rfmt sheetId="1" sqref="E37" start="0" length="2147483647">
    <dxf>
      <font>
        <color auto="1"/>
      </font>
    </dxf>
  </rfmt>
  <rfmt sheetId="1" sqref="F37:F40" start="0" length="2147483647">
    <dxf>
      <font>
        <color auto="1"/>
      </font>
    </dxf>
  </rfmt>
  <rcc rId="1287" sId="1" numFmtId="4">
    <oc r="G39">
      <v>65798.13</v>
    </oc>
    <nc r="G39">
      <v>86906.86</v>
    </nc>
  </rcc>
  <rfmt sheetId="1" sqref="G39" start="0" length="2147483647">
    <dxf>
      <font>
        <color auto="1"/>
      </font>
    </dxf>
  </rfmt>
  <rcc rId="1288" sId="1" numFmtId="4">
    <oc r="G40">
      <v>70673.100000000006</v>
    </oc>
    <nc r="G40">
      <v>86376.24</v>
    </nc>
  </rcc>
  <rfmt sheetId="1" sqref="G40" start="0" length="2147483647">
    <dxf>
      <font>
        <color auto="1"/>
      </font>
    </dxf>
  </rfmt>
  <rfmt sheetId="1" sqref="G37" start="0" length="2147483647">
    <dxf>
      <font>
        <color auto="1"/>
      </font>
    </dxf>
  </rfmt>
  <rfmt sheetId="1" sqref="H37:H40" start="0" length="2147483647">
    <dxf>
      <font>
        <color auto="1"/>
      </font>
    </dxf>
  </rfmt>
  <rfmt sheetId="1" sqref="I38:I40" start="0" length="2147483647">
    <dxf>
      <font>
        <color auto="1"/>
      </font>
    </dxf>
  </rfmt>
  <rfmt sheetId="1" sqref="I37" start="0" length="2147483647">
    <dxf>
      <font>
        <color auto="1"/>
      </font>
    </dxf>
  </rfmt>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35" sId="1" ref="A86:XFD91" action="insertRow">
    <undo index="4" exp="area" ref3D="1" dr="$K$1:$BN$1048576" dn="Z_F2110B0B_AAE7_42F0_B553_C360E9249AD4_.wvu.Cols" sId="1"/>
    <undo index="4" exp="area" ref3D="1" dr="$K$1:$BN$1048576" dn="Z_D7BC8E82_4392_4806_9DAE_D94253790B9C_.wvu.Cols" sId="1"/>
    <undo index="4" exp="area" ref3D="1" dr="$K$1:$BN$1048576" dn="Z_A6B98527_7CBF_4E4D_BDEA_9334A3EB779F_.wvu.Cols" sId="1"/>
    <undo index="56" exp="area" ref3D="1" dr="$A$193:$XFD$193" dn="Z_67ADFAE6_A9AF_44D7_8539_93CD0F6B7849_.wvu.Rows" sId="1"/>
    <undo index="54" exp="area" ref3D="1" dr="$A$181:$XFD$185" dn="Z_67ADFAE6_A9AF_44D7_8539_93CD0F6B7849_.wvu.Rows" sId="1"/>
    <undo index="52" exp="area" ref3D="1" dr="$A$177:$XFD$178" dn="Z_67ADFAE6_A9AF_44D7_8539_93CD0F6B7849_.wvu.Rows" sId="1"/>
    <undo index="50" exp="area" ref3D="1" dr="$A$171:$XFD$171" dn="Z_67ADFAE6_A9AF_44D7_8539_93CD0F6B7849_.wvu.Rows" sId="1"/>
    <undo index="48" exp="area" ref3D="1" dr="$A$164:$XFD$165" dn="Z_67ADFAE6_A9AF_44D7_8539_93CD0F6B7849_.wvu.Rows" sId="1"/>
    <undo index="46" exp="area" ref3D="1" dr="$A$155:$XFD$159" dn="Z_67ADFAE6_A9AF_44D7_8539_93CD0F6B7849_.wvu.Rows" sId="1"/>
    <undo index="44" exp="area" ref3D="1" dr="$A$153:$XFD$153" dn="Z_67ADFAE6_A9AF_44D7_8539_93CD0F6B7849_.wvu.Rows" sId="1"/>
    <undo index="42" exp="area" ref3D="1" dr="$A$145:$XFD$146" dn="Z_67ADFAE6_A9AF_44D7_8539_93CD0F6B7849_.wvu.Rows" sId="1"/>
    <undo index="40" exp="area" ref3D="1" dr="$A$138:$XFD$139" dn="Z_67ADFAE6_A9AF_44D7_8539_93CD0F6B7849_.wvu.Rows" sId="1"/>
    <undo index="38" exp="area" ref3D="1" dr="$A$132:$XFD$133" dn="Z_67ADFAE6_A9AF_44D7_8539_93CD0F6B7849_.wvu.Rows" sId="1"/>
    <undo index="36" exp="area" ref3D="1" dr="$A$126:$XFD$127" dn="Z_67ADFAE6_A9AF_44D7_8539_93CD0F6B7849_.wvu.Rows" sId="1"/>
    <undo index="34" exp="area" ref3D="1" dr="$A$120:$XFD$121" dn="Z_67ADFAE6_A9AF_44D7_8539_93CD0F6B7849_.wvu.Rows" sId="1"/>
    <undo index="32" exp="area" ref3D="1" dr="$A$114:$XFD$114" dn="Z_67ADFAE6_A9AF_44D7_8539_93CD0F6B7849_.wvu.Rows" sId="1"/>
    <undo index="30" exp="area" ref3D="1" dr="$A$108:$XFD$109" dn="Z_67ADFAE6_A9AF_44D7_8539_93CD0F6B7849_.wvu.Rows" sId="1"/>
    <undo index="28" exp="area" ref3D="1" dr="$A$102:$XFD$103" dn="Z_67ADFAE6_A9AF_44D7_8539_93CD0F6B7849_.wvu.Rows" sId="1"/>
    <undo index="26" exp="area" ref3D="1" dr="$A$96:$XFD$97" dn="Z_67ADFAE6_A9AF_44D7_8539_93CD0F6B7849_.wvu.Rows" sId="1"/>
    <undo index="24" exp="area" ref3D="1" dr="$A$90:$XFD$91" dn="Z_67ADFAE6_A9AF_44D7_8539_93CD0F6B7849_.wvu.Rows" sId="1"/>
  </rrc>
  <rcc rId="1436" sId="1" odxf="1" dxf="1">
    <nc r="A86" t="inlineStr">
      <is>
        <t>11.1.1.2</t>
      </is>
    </nc>
    <odxf>
      <alignment vertical="top" readingOrder="0"/>
    </odxf>
    <ndxf>
      <alignment vertical="center" readingOrder="0"/>
    </ndxf>
  </rcc>
  <rfmt sheetId="1" sqref="B86" start="0" length="0">
    <dxf>
      <font>
        <i/>
        <sz val="16"/>
        <color auto="1"/>
      </font>
      <alignment vertical="center" readingOrder="0"/>
    </dxf>
  </rfmt>
  <rfmt sheetId="1" sqref="C86" start="0" length="0">
    <dxf>
      <font>
        <i/>
        <sz val="20"/>
        <color auto="1"/>
      </font>
    </dxf>
  </rfmt>
  <rfmt sheetId="1" sqref="D86" start="0" length="0">
    <dxf>
      <font>
        <b val="0"/>
        <i/>
        <sz val="20"/>
        <color auto="1"/>
      </font>
    </dxf>
  </rfmt>
  <rcc rId="1437" sId="1" odxf="1" dxf="1">
    <nc r="E86">
      <f>SUM(E87:E91)</f>
    </nc>
    <odxf>
      <font>
        <i val="0"/>
        <sz val="20"/>
        <color auto="1"/>
      </font>
    </odxf>
    <ndxf>
      <font>
        <i/>
        <sz val="20"/>
        <color auto="1"/>
      </font>
    </ndxf>
  </rcc>
  <rcc rId="1438" sId="1" odxf="1" dxf="1">
    <nc r="F86">
      <f>E86/D86</f>
    </nc>
    <odxf>
      <font>
        <i val="0"/>
        <sz val="20"/>
        <color auto="1"/>
      </font>
    </odxf>
    <ndxf>
      <font>
        <i/>
        <sz val="20"/>
        <color auto="1"/>
      </font>
    </ndxf>
  </rcc>
  <rcc rId="1439" sId="1" odxf="1" dxf="1">
    <nc r="G86">
      <f>SUM(G87:G91)</f>
    </nc>
    <odxf>
      <font>
        <i val="0"/>
        <sz val="20"/>
        <color auto="1"/>
      </font>
    </odxf>
    <ndxf>
      <font>
        <i/>
        <sz val="20"/>
        <color auto="1"/>
      </font>
    </ndxf>
  </rcc>
  <rcc rId="1440" sId="1" odxf="1" dxf="1">
    <nc r="H86">
      <f>G86/D86</f>
    </nc>
    <odxf>
      <font>
        <i val="0"/>
        <sz val="20"/>
        <color auto="1"/>
      </font>
    </odxf>
    <ndxf>
      <font>
        <i/>
        <sz val="20"/>
        <color auto="1"/>
      </font>
    </ndxf>
  </rcc>
  <rcc rId="1441" sId="1" odxf="1" dxf="1">
    <nc r="I86">
      <f>SUM(I87:I91)</f>
    </nc>
    <odxf>
      <font>
        <i val="0"/>
        <sz val="20"/>
        <color auto="1"/>
      </font>
    </odxf>
    <ndxf>
      <font>
        <i/>
        <sz val="20"/>
        <color auto="1"/>
      </font>
    </ndxf>
  </rcc>
  <rfmt sheetId="1" sqref="J86" start="0" length="0">
    <dxf>
      <font>
        <b val="0"/>
        <i val="0"/>
        <sz val="16"/>
        <color auto="1"/>
      </font>
      <alignment horizontal="justify" readingOrder="0"/>
    </dxf>
  </rfmt>
  <rcc rId="1442" sId="1">
    <nc r="K86">
      <f>D86-I86</f>
    </nc>
  </rcc>
  <rfmt sheetId="1" sqref="L86" start="0" length="0">
    <dxf>
      <font>
        <i/>
        <sz val="18"/>
        <color auto="1"/>
      </font>
    </dxf>
  </rfmt>
  <rcc rId="1443" sId="1" odxf="1" dxf="1">
    <nc r="M86">
      <f>D86-I86</f>
    </nc>
    <odxf>
      <font>
        <i val="0"/>
        <sz val="20"/>
        <color auto="1"/>
      </font>
      <alignment vertical="top" readingOrder="0"/>
    </odxf>
    <ndxf>
      <font>
        <i/>
        <sz val="18"/>
        <color auto="1"/>
      </font>
      <alignment vertical="center" readingOrder="0"/>
    </ndxf>
  </rcc>
  <rfmt sheetId="1" sqref="N86" start="0" length="0">
    <dxf>
      <font>
        <i/>
        <sz val="18"/>
        <color auto="1"/>
      </font>
      <alignment vertical="center" readingOrder="0"/>
    </dxf>
  </rfmt>
  <rfmt sheetId="1" sqref="O86" start="0" length="0">
    <dxf>
      <font>
        <i/>
        <sz val="18"/>
        <color auto="1"/>
      </font>
      <alignment vertical="center" readingOrder="0"/>
    </dxf>
  </rfmt>
  <rfmt sheetId="1" sqref="P86" start="0" length="0">
    <dxf>
      <font>
        <i/>
        <sz val="18"/>
        <color auto="1"/>
      </font>
      <alignment vertical="center" readingOrder="0"/>
    </dxf>
  </rfmt>
  <rfmt sheetId="1" sqref="Q86" start="0" length="0">
    <dxf>
      <font>
        <i/>
        <sz val="18"/>
        <color auto="1"/>
      </font>
      <alignment vertical="center" readingOrder="0"/>
    </dxf>
  </rfmt>
  <rfmt sheetId="1" sqref="R86" start="0" length="0">
    <dxf>
      <font>
        <i/>
        <sz val="18"/>
        <color auto="1"/>
      </font>
      <alignment vertical="center" readingOrder="0"/>
    </dxf>
  </rfmt>
  <rfmt sheetId="1" sqref="S86" start="0" length="0">
    <dxf>
      <font>
        <i/>
        <sz val="18"/>
        <color auto="1"/>
      </font>
      <alignment vertical="center" readingOrder="0"/>
    </dxf>
  </rfmt>
  <rfmt sheetId="1" sqref="T86" start="0" length="0">
    <dxf>
      <font>
        <i/>
        <sz val="18"/>
        <color auto="1"/>
      </font>
      <alignment vertical="center" readingOrder="0"/>
    </dxf>
  </rfmt>
  <rfmt sheetId="1" sqref="U86" start="0" length="0">
    <dxf>
      <font>
        <i/>
        <sz val="18"/>
        <color auto="1"/>
      </font>
      <alignment vertical="center" readingOrder="0"/>
    </dxf>
  </rfmt>
  <rfmt sheetId="1" sqref="V86" start="0" length="0">
    <dxf>
      <font>
        <i/>
        <sz val="18"/>
        <color auto="1"/>
      </font>
      <alignment vertical="center" readingOrder="0"/>
    </dxf>
  </rfmt>
  <rfmt sheetId="1" sqref="W86" start="0" length="0">
    <dxf>
      <font>
        <i/>
        <sz val="18"/>
        <color auto="1"/>
      </font>
      <alignment vertical="center" readingOrder="0"/>
    </dxf>
  </rfmt>
  <rfmt sheetId="1" sqref="X86" start="0" length="0">
    <dxf>
      <font>
        <i/>
        <sz val="18"/>
        <color auto="1"/>
      </font>
      <alignment vertical="center" readingOrder="0"/>
    </dxf>
  </rfmt>
  <rfmt sheetId="1" sqref="Y86" start="0" length="0">
    <dxf>
      <font>
        <i/>
        <sz val="18"/>
        <color auto="1"/>
      </font>
      <alignment vertical="center" readingOrder="0"/>
    </dxf>
  </rfmt>
  <rfmt sheetId="1" sqref="Z86" start="0" length="0">
    <dxf>
      <font>
        <i/>
        <sz val="18"/>
        <color auto="1"/>
      </font>
      <alignment vertical="center" readingOrder="0"/>
    </dxf>
  </rfmt>
  <rfmt sheetId="1" sqref="AA86" start="0" length="0">
    <dxf>
      <font>
        <i/>
        <sz val="18"/>
        <color auto="1"/>
      </font>
      <alignment vertical="center" readingOrder="0"/>
    </dxf>
  </rfmt>
  <rfmt sheetId="1" sqref="AB86" start="0" length="0">
    <dxf>
      <font>
        <i/>
        <sz val="18"/>
        <color auto="1"/>
      </font>
      <alignment vertical="center" readingOrder="0"/>
    </dxf>
  </rfmt>
  <rfmt sheetId="1" sqref="AC86" start="0" length="0">
    <dxf>
      <font>
        <i/>
        <sz val="18"/>
        <color auto="1"/>
      </font>
      <alignment vertical="center" readingOrder="0"/>
    </dxf>
  </rfmt>
  <rfmt sheetId="1" sqref="AD86" start="0" length="0">
    <dxf>
      <font>
        <i/>
        <sz val="18"/>
        <color auto="1"/>
      </font>
      <alignment vertical="center" readingOrder="0"/>
    </dxf>
  </rfmt>
  <rfmt sheetId="1" sqref="AE86" start="0" length="0">
    <dxf>
      <font>
        <i/>
        <sz val="18"/>
        <color auto="1"/>
      </font>
      <alignment vertical="center" readingOrder="0"/>
    </dxf>
  </rfmt>
  <rfmt sheetId="1" sqref="AF86" start="0" length="0">
    <dxf>
      <font>
        <i/>
        <sz val="18"/>
        <color auto="1"/>
      </font>
      <alignment vertical="center" readingOrder="0"/>
    </dxf>
  </rfmt>
  <rfmt sheetId="1" sqref="AG86" start="0" length="0">
    <dxf>
      <font>
        <i/>
        <sz val="18"/>
        <color auto="1"/>
      </font>
      <alignment vertical="center" readingOrder="0"/>
    </dxf>
  </rfmt>
  <rfmt sheetId="1" sqref="AH86" start="0" length="0">
    <dxf>
      <font>
        <i/>
        <sz val="18"/>
        <color auto="1"/>
      </font>
      <alignment vertical="center" readingOrder="0"/>
    </dxf>
  </rfmt>
  <rfmt sheetId="1" sqref="AI86" start="0" length="0">
    <dxf>
      <font>
        <i/>
        <sz val="18"/>
        <color auto="1"/>
      </font>
      <alignment vertical="center" readingOrder="0"/>
    </dxf>
  </rfmt>
  <rfmt sheetId="1" sqref="AJ86" start="0" length="0">
    <dxf>
      <font>
        <i/>
        <sz val="18"/>
        <color auto="1"/>
      </font>
      <alignment vertical="center" readingOrder="0"/>
    </dxf>
  </rfmt>
  <rfmt sheetId="1" sqref="AK86" start="0" length="0">
    <dxf>
      <font>
        <i/>
        <sz val="18"/>
        <color auto="1"/>
      </font>
      <alignment vertical="center" readingOrder="0"/>
    </dxf>
  </rfmt>
  <rfmt sheetId="1" sqref="AL86" start="0" length="0">
    <dxf>
      <font>
        <i/>
        <sz val="18"/>
        <color auto="1"/>
      </font>
      <alignment vertical="center" readingOrder="0"/>
    </dxf>
  </rfmt>
  <rfmt sheetId="1" sqref="AM86" start="0" length="0">
    <dxf>
      <font>
        <i/>
        <sz val="18"/>
        <color auto="1"/>
      </font>
      <alignment vertical="center" readingOrder="0"/>
    </dxf>
  </rfmt>
  <rfmt sheetId="1" sqref="AN86" start="0" length="0">
    <dxf>
      <font>
        <i/>
        <sz val="18"/>
        <color auto="1"/>
      </font>
      <alignment vertical="center" readingOrder="0"/>
    </dxf>
  </rfmt>
  <rfmt sheetId="1" sqref="AO86" start="0" length="0">
    <dxf>
      <font>
        <i/>
        <sz val="18"/>
        <color auto="1"/>
      </font>
      <alignment vertical="center" readingOrder="0"/>
    </dxf>
  </rfmt>
  <rfmt sheetId="1" sqref="AP86" start="0" length="0">
    <dxf>
      <font>
        <i/>
        <sz val="18"/>
        <color auto="1"/>
      </font>
      <alignment vertical="center" readingOrder="0"/>
    </dxf>
  </rfmt>
  <rfmt sheetId="1" sqref="AQ86" start="0" length="0">
    <dxf>
      <font>
        <i/>
        <sz val="18"/>
        <color auto="1"/>
      </font>
      <alignment vertical="center" readingOrder="0"/>
    </dxf>
  </rfmt>
  <rfmt sheetId="1" sqref="AR86" start="0" length="0">
    <dxf>
      <font>
        <i/>
        <sz val="18"/>
        <color auto="1"/>
      </font>
      <alignment vertical="center" readingOrder="0"/>
    </dxf>
  </rfmt>
  <rfmt sheetId="1" sqref="AS86" start="0" length="0">
    <dxf>
      <font>
        <i/>
        <sz val="18"/>
        <color auto="1"/>
      </font>
      <alignment vertical="center" readingOrder="0"/>
    </dxf>
  </rfmt>
  <rfmt sheetId="1" sqref="AT86" start="0" length="0">
    <dxf>
      <font>
        <i/>
        <sz val="18"/>
        <color auto="1"/>
      </font>
      <alignment vertical="center" readingOrder="0"/>
    </dxf>
  </rfmt>
  <rfmt sheetId="1" sqref="AU86" start="0" length="0">
    <dxf>
      <font>
        <i/>
        <sz val="18"/>
        <color auto="1"/>
      </font>
      <alignment vertical="center" readingOrder="0"/>
    </dxf>
  </rfmt>
  <rfmt sheetId="1" sqref="AV86" start="0" length="0">
    <dxf>
      <font>
        <i/>
        <sz val="18"/>
        <color auto="1"/>
      </font>
      <alignment vertical="center" readingOrder="0"/>
    </dxf>
  </rfmt>
  <rfmt sheetId="1" sqref="AW86" start="0" length="0">
    <dxf>
      <font>
        <i/>
        <sz val="18"/>
        <color auto="1"/>
      </font>
      <alignment vertical="center" readingOrder="0"/>
    </dxf>
  </rfmt>
  <rfmt sheetId="1" sqref="AX86" start="0" length="0">
    <dxf>
      <font>
        <i/>
        <sz val="18"/>
        <color auto="1"/>
      </font>
      <alignment vertical="center" readingOrder="0"/>
    </dxf>
  </rfmt>
  <rfmt sheetId="1" sqref="AY86" start="0" length="0">
    <dxf>
      <font>
        <i/>
        <sz val="18"/>
        <color auto="1"/>
      </font>
      <alignment vertical="center" readingOrder="0"/>
    </dxf>
  </rfmt>
  <rfmt sheetId="1" sqref="AZ86" start="0" length="0">
    <dxf>
      <font>
        <i/>
        <sz val="18"/>
        <color auto="1"/>
      </font>
      <alignment vertical="center" readingOrder="0"/>
    </dxf>
  </rfmt>
  <rfmt sheetId="1" sqref="BA86" start="0" length="0">
    <dxf>
      <font>
        <i/>
        <sz val="18"/>
        <color auto="1"/>
      </font>
      <alignment vertical="center" readingOrder="0"/>
    </dxf>
  </rfmt>
  <rfmt sheetId="1" sqref="BB86" start="0" length="0">
    <dxf>
      <font>
        <i/>
        <sz val="18"/>
        <color auto="1"/>
      </font>
      <alignment vertical="center" readingOrder="0"/>
    </dxf>
  </rfmt>
  <rfmt sheetId="1" sqref="BC86" start="0" length="0">
    <dxf>
      <font>
        <i/>
        <sz val="18"/>
        <color auto="1"/>
      </font>
      <alignment vertical="center" readingOrder="0"/>
    </dxf>
  </rfmt>
  <rfmt sheetId="1" sqref="BD86" start="0" length="0">
    <dxf>
      <font>
        <i/>
        <sz val="18"/>
        <color auto="1"/>
      </font>
      <alignment vertical="center" readingOrder="0"/>
    </dxf>
  </rfmt>
  <rfmt sheetId="1" sqref="BE86" start="0" length="0">
    <dxf>
      <font>
        <i/>
        <sz val="18"/>
        <color auto="1"/>
      </font>
      <alignment vertical="center" readingOrder="0"/>
    </dxf>
  </rfmt>
  <rfmt sheetId="1" sqref="BF86" start="0" length="0">
    <dxf>
      <font>
        <i/>
        <sz val="18"/>
        <color auto="1"/>
      </font>
      <alignment vertical="center" readingOrder="0"/>
    </dxf>
  </rfmt>
  <rfmt sheetId="1" sqref="BG86" start="0" length="0">
    <dxf>
      <font>
        <i/>
        <sz val="18"/>
        <color auto="1"/>
      </font>
      <alignment vertical="center" readingOrder="0"/>
    </dxf>
  </rfmt>
  <rfmt sheetId="1" sqref="BH86" start="0" length="0">
    <dxf>
      <font>
        <i/>
        <sz val="18"/>
        <color auto="1"/>
      </font>
      <alignment vertical="center" readingOrder="0"/>
    </dxf>
  </rfmt>
  <rfmt sheetId="1" sqref="BI86" start="0" length="0">
    <dxf>
      <font>
        <i/>
        <sz val="18"/>
        <color auto="1"/>
      </font>
      <alignment vertical="center" readingOrder="0"/>
    </dxf>
  </rfmt>
  <rfmt sheetId="1" sqref="BJ86" start="0" length="0">
    <dxf>
      <font>
        <i/>
        <sz val="18"/>
        <color auto="1"/>
      </font>
      <alignment vertical="center" readingOrder="0"/>
    </dxf>
  </rfmt>
  <rfmt sheetId="1" sqref="BK86" start="0" length="0">
    <dxf>
      <font>
        <i/>
        <sz val="18"/>
        <color auto="1"/>
      </font>
      <alignment vertical="center" readingOrder="0"/>
    </dxf>
  </rfmt>
  <rfmt sheetId="1" sqref="BL86" start="0" length="0">
    <dxf>
      <font>
        <i/>
        <sz val="18"/>
        <color auto="1"/>
      </font>
      <alignment vertical="center" readingOrder="0"/>
    </dxf>
  </rfmt>
  <rfmt sheetId="1" sqref="BM86" start="0" length="0">
    <dxf>
      <font>
        <i/>
        <sz val="18"/>
        <color auto="1"/>
      </font>
      <alignment vertical="center" readingOrder="0"/>
    </dxf>
  </rfmt>
  <rfmt sheetId="1" sqref="BN86" start="0" length="0">
    <dxf>
      <font>
        <i/>
        <sz val="18"/>
        <color auto="1"/>
      </font>
      <alignment vertical="center" readingOrder="0"/>
    </dxf>
  </rfmt>
  <rfmt sheetId="1" sqref="A86:XFD86" start="0" length="0">
    <dxf>
      <font>
        <i/>
        <sz val="18"/>
        <color auto="1"/>
      </font>
      <alignment vertical="center" readingOrder="0"/>
    </dxf>
  </rfmt>
  <rcc rId="1444" sId="1">
    <nc r="B87" t="inlineStr">
      <is>
        <t>федеральный бюджет</t>
      </is>
    </nc>
  </rcc>
  <rcc rId="1445" sId="1">
    <nc r="K87">
      <f>D87-I87</f>
    </nc>
  </rcc>
  <rcc rId="1446" sId="1">
    <nc r="M87">
      <f>D87-I87</f>
    </nc>
  </rcc>
  <rcc rId="1447" sId="1">
    <nc r="B88" t="inlineStr">
      <is>
        <t xml:space="preserve">бюджет ХМАО - Югры </t>
      </is>
    </nc>
  </rcc>
  <rcc rId="1448" sId="1" numFmtId="4">
    <nc r="C88">
      <v>0</v>
    </nc>
  </rcc>
  <rfmt sheetId="1" sqref="D88" start="0" length="0">
    <dxf>
      <font>
        <b val="0"/>
        <sz val="20"/>
        <color auto="1"/>
      </font>
    </dxf>
  </rfmt>
  <rcc rId="1449" sId="1" numFmtId="4">
    <nc r="E88">
      <v>0</v>
    </nc>
  </rcc>
  <rcc rId="1450" sId="1">
    <nc r="F88">
      <f>E88/D88</f>
    </nc>
  </rcc>
  <rcc rId="1451" sId="1" numFmtId="4">
    <nc r="G88">
      <v>0</v>
    </nc>
  </rcc>
  <rcc rId="1452" sId="1">
    <nc r="H88">
      <f>G88/D88</f>
    </nc>
  </rcc>
  <rcc rId="1453" sId="1">
    <nc r="K88">
      <f>D88-I88</f>
    </nc>
  </rcc>
  <rcc rId="1454" sId="1">
    <nc r="M88">
      <f>D88-I88</f>
    </nc>
  </rcc>
  <rcc rId="1455" sId="1">
    <nc r="B89" t="inlineStr">
      <is>
        <t>бюджет МО</t>
      </is>
    </nc>
  </rcc>
  <rfmt sheetId="1" sqref="D89" start="0" length="0">
    <dxf>
      <font>
        <b val="0"/>
        <sz val="20"/>
        <color auto="1"/>
      </font>
    </dxf>
  </rfmt>
  <rcc rId="1456" sId="1" numFmtId="4">
    <nc r="E89">
      <v>0</v>
    </nc>
  </rcc>
  <rcc rId="1457" sId="1" numFmtId="14">
    <nc r="F89">
      <v>0</v>
    </nc>
  </rcc>
  <rcc rId="1458" sId="1" numFmtId="4">
    <nc r="G89">
      <v>0</v>
    </nc>
  </rcc>
  <rcc rId="1459" sId="1">
    <nc r="K89">
      <f>D89-I89</f>
    </nc>
  </rcc>
  <rcc rId="1460" sId="1">
    <nc r="M89">
      <f>D89-I89</f>
    </nc>
  </rcc>
  <rcc rId="1461" sId="1">
    <nc r="B90" t="inlineStr">
      <is>
        <t>бюджет МО сверх соглашения</t>
      </is>
    </nc>
  </rcc>
  <rfmt sheetId="1" sqref="D90" start="0" length="0">
    <dxf>
      <font>
        <b val="0"/>
        <sz val="20"/>
        <color auto="1"/>
      </font>
    </dxf>
  </rfmt>
  <rcc rId="1462" sId="1">
    <nc r="K90">
      <f>D90-I90</f>
    </nc>
  </rcc>
  <rcc rId="1463" sId="1">
    <nc r="M90">
      <f>D90-I90</f>
    </nc>
  </rcc>
  <rcc rId="1464" sId="1">
    <nc r="B91" t="inlineStr">
      <is>
        <t>привлечённые средства</t>
      </is>
    </nc>
  </rcc>
  <rcc rId="1465" sId="1">
    <nc r="K91">
      <f>D91-I91</f>
    </nc>
  </rcc>
  <rcc rId="1466" sId="1">
    <nc r="M91">
      <f>D91-I91</f>
    </nc>
  </rcc>
  <rcc rId="1467" sId="1">
    <oc r="A92" t="inlineStr">
      <is>
        <t>11.1.1.2</t>
      </is>
    </oc>
    <nc r="A92" t="inlineStr">
      <is>
        <t>11.1.1.3</t>
      </is>
    </nc>
  </rcc>
  <rcc rId="1468" sId="1" numFmtId="4">
    <nc r="C86">
      <v>0</v>
    </nc>
  </rcc>
  <rcc rId="1469" sId="1" numFmtId="4">
    <nc r="D89">
      <v>0</v>
    </nc>
  </rcc>
  <rcc rId="1470" sId="1" numFmtId="4">
    <nc r="I90">
      <v>0</v>
    </nc>
  </rcc>
  <rcc rId="1471" sId="1" numFmtId="4">
    <nc r="I89">
      <v>0</v>
    </nc>
  </rcc>
  <rcc rId="1472" sId="1" numFmtId="4">
    <oc r="D82">
      <v>575357.19999999995</v>
    </oc>
    <nc r="D82">
      <v>564553.4</v>
    </nc>
  </rcc>
  <rcc rId="1473" sId="1">
    <oc r="C76">
      <f>C82+C94</f>
    </oc>
    <nc r="C76">
      <f>C82+C88+C94</f>
    </nc>
  </rcc>
  <rfmt sheetId="1" sqref="F76" start="0" length="0">
    <dxf>
      <numFmt numFmtId="4" formatCode="#,##0.00"/>
    </dxf>
  </rfmt>
  <rfmt sheetId="1" sqref="H76" start="0" length="0">
    <dxf>
      <numFmt numFmtId="4" formatCode="#,##0.00"/>
    </dxf>
  </rfmt>
  <rcc rId="1474" sId="1">
    <nc r="D86">
      <f>SUM(D87:D91)</f>
    </nc>
  </rcc>
  <rcc rId="1475" sId="1" numFmtId="4">
    <nc r="D88">
      <v>10803.8</v>
    </nc>
  </rcc>
  <rcc rId="1476" sId="1" numFmtId="4">
    <nc r="I88">
      <v>10803.8</v>
    </nc>
  </rcc>
  <rcc rId="1477" sId="1">
    <oc r="C77">
      <f>C83+C95</f>
    </oc>
    <nc r="C77">
      <f>C83+C89+C95</f>
    </nc>
  </rcc>
  <rcc rId="1478" sId="1">
    <oc r="D77">
      <f>D83+D95</f>
    </oc>
    <nc r="D77">
      <f>D83+D89+D95</f>
    </nc>
  </rcc>
  <rcc rId="1479" sId="1" numFmtId="4">
    <oc r="E77">
      <v>0</v>
    </oc>
    <nc r="E77">
      <f>E83+E89+E95</f>
    </nc>
  </rcc>
  <rcc rId="1480" sId="1" odxf="1" dxf="1">
    <oc r="F77">
      <f>E77/D77</f>
    </oc>
    <nc r="F77">
      <f>F83+F89+F95</f>
    </nc>
    <odxf>
      <numFmt numFmtId="14" formatCode="0.00%"/>
    </odxf>
    <ndxf>
      <numFmt numFmtId="4" formatCode="#,##0.00"/>
    </ndxf>
  </rcc>
  <rcc rId="1481" sId="1" numFmtId="4">
    <oc r="G77">
      <v>0</v>
    </oc>
    <nc r="G77">
      <f>G83+G89+G95</f>
    </nc>
  </rcc>
  <rcc rId="1482" sId="1" odxf="1" dxf="1">
    <oc r="H77">
      <f>G77/D77</f>
    </oc>
    <nc r="H77">
      <f>H83+H89+H95</f>
    </nc>
    <odxf>
      <numFmt numFmtId="14" formatCode="0.00%"/>
    </odxf>
    <ndxf>
      <numFmt numFmtId="4" formatCode="#,##0.00"/>
    </ndxf>
  </rcc>
  <rcc rId="1483" sId="1">
    <oc r="I77">
      <f>I95+I83</f>
    </oc>
    <nc r="I77">
      <f>I83+I89+I95</f>
    </nc>
  </rcc>
  <rcc rId="1484" sId="1">
    <oc r="D76">
      <f>D82+D94</f>
    </oc>
    <nc r="D76">
      <f>D82+D88+D94</f>
    </nc>
  </rcc>
  <rcc rId="1485" sId="1">
    <oc r="E76">
      <v>0</v>
    </oc>
    <nc r="E76">
      <f>E82+E88+E94</f>
    </nc>
  </rcc>
  <rcc rId="1486" sId="1">
    <oc r="F76">
      <f>E76/D76</f>
    </oc>
    <nc r="F76">
      <f>F82+F88+F94</f>
    </nc>
  </rcc>
  <rcc rId="1487" sId="1">
    <oc r="G76">
      <v>0</v>
    </oc>
    <nc r="G76">
      <f>G82+G88+G94</f>
    </nc>
  </rcc>
  <rcc rId="1488" sId="1">
    <oc r="H76">
      <f>G76/D76</f>
    </oc>
    <nc r="H76">
      <f>H82+H88+H94</f>
    </nc>
  </rcc>
  <rcc rId="1489" sId="1">
    <oc r="I76">
      <f>I94+I82</f>
    </oc>
    <nc r="I76">
      <f>I82+I88+I94</f>
    </nc>
  </rcc>
  <rcc rId="1490" sId="1" numFmtId="4">
    <oc r="I82">
      <v>575357.19999999995</v>
    </oc>
    <nc r="I82">
      <v>564553.4</v>
    </nc>
  </rcc>
  <rfmt sheetId="1" sqref="A80:XFD83" start="0" length="2147483647">
    <dxf>
      <font>
        <color auto="1"/>
      </font>
    </dxf>
  </rfmt>
  <rcc rId="1491" sId="1">
    <nc r="B86" t="inlineStr">
      <is>
        <t>ДАиГ (на выполнение работ по определению границ зон затопления, подтопления на территории муниципального образования городской округ город Сургут. )</t>
      </is>
    </nc>
  </rcc>
  <rcc rId="1492" sId="1">
    <nc r="J86" t="inlineStr">
      <is>
        <t xml:space="preserve">Размещение закупки на выполнение работ по определению границ зон затопления, подтопления на территории муниципального образования городской округ город Сургут запланировано на III квартал 2018года. </t>
      </is>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8" sId="1">
    <oc r="J179" t="inlineStr">
      <is>
        <r>
          <rPr>
            <u/>
            <sz val="16"/>
            <color rgb="FFFF0000"/>
            <rFont val="Times New Roman"/>
            <family val="2"/>
            <charset val="204"/>
          </rPr>
          <t>ДГХ</t>
        </r>
        <r>
          <rPr>
            <sz val="16"/>
            <color rgb="FFFF0000"/>
            <rFont val="Times New Roman"/>
            <family val="2"/>
            <charset val="204"/>
          </rPr>
          <t xml:space="preserve">: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
</t>
        </r>
        <r>
          <rPr>
            <u/>
            <sz val="16"/>
            <color rgb="FFFF0000"/>
            <rFont val="Times New Roman"/>
            <family val="2"/>
            <charset val="204"/>
          </rPr>
          <t>ДАиГ:</t>
        </r>
        <r>
          <rPr>
            <sz val="16"/>
            <color rgb="FFFF0000"/>
            <rFont val="Times New Roman"/>
            <family val="2"/>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is>
    </oc>
    <nc r="J179" t="inlineStr">
      <is>
        <r>
          <rPr>
            <u/>
            <sz val="16"/>
            <color rgb="FFFF0000"/>
            <rFont val="Times New Roman"/>
            <family val="2"/>
            <charset val="204"/>
          </rPr>
          <t>ДГХ</t>
        </r>
        <r>
          <rPr>
            <sz val="16"/>
            <color rgb="FFFF0000"/>
            <rFont val="Times New Roman"/>
            <family val="2"/>
            <charset val="204"/>
          </rPr>
          <t xml:space="preserve">: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is>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9" sId="1">
    <oc r="J179" t="inlineStr">
      <is>
        <r>
          <rPr>
            <u/>
            <sz val="16"/>
            <color rgb="FFFF0000"/>
            <rFont val="Times New Roman"/>
            <family val="2"/>
            <charset val="204"/>
          </rPr>
          <t>ДГХ</t>
        </r>
        <r>
          <rPr>
            <sz val="16"/>
            <color rgb="FFFF0000"/>
            <rFont val="Times New Roman"/>
            <family val="2"/>
            <charset val="204"/>
          </rPr>
          <t xml:space="preserve">: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is>
    </oc>
    <nc r="J179" t="inlineStr">
      <is>
        <r>
          <rPr>
            <u/>
            <sz val="16"/>
            <rFont val="Times New Roman"/>
            <family val="1"/>
            <charset val="204"/>
          </rPr>
          <t>ДГХ</t>
        </r>
        <r>
          <rPr>
            <sz val="16"/>
            <rFont val="Times New Roman"/>
            <family val="1"/>
            <charset val="204"/>
          </rPr>
          <t xml:space="preserve">: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t>
        </r>
        <r>
          <rPr>
            <sz val="16"/>
            <color rgb="FFFF0000"/>
            <rFont val="Times New Roman"/>
            <family val="2"/>
            <charset val="204"/>
          </rPr>
          <t xml:space="preserve">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0" sId="1">
    <oc r="J179" t="inlineStr">
      <is>
        <r>
          <rPr>
            <u/>
            <sz val="16"/>
            <rFont val="Times New Roman"/>
            <family val="1"/>
            <charset val="204"/>
          </rPr>
          <t>ДГХ</t>
        </r>
        <r>
          <rPr>
            <sz val="16"/>
            <rFont val="Times New Roman"/>
            <family val="1"/>
            <charset val="204"/>
          </rPr>
          <t xml:space="preserve">: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t>
        </r>
        <r>
          <rPr>
            <sz val="16"/>
            <color rgb="FFFF0000"/>
            <rFont val="Times New Roman"/>
            <family val="2"/>
            <charset val="204"/>
          </rPr>
          <t xml:space="preserve">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is>
    </oc>
    <nc r="J179" t="inlineStr">
      <is>
        <r>
          <rPr>
            <u/>
            <sz val="16"/>
            <rFont val="Times New Roman"/>
            <family val="1"/>
            <charset val="204"/>
          </rPr>
          <t>ДГХ</t>
        </r>
        <r>
          <rPr>
            <sz val="16"/>
            <rFont val="Times New Roman"/>
            <family val="1"/>
            <charset val="204"/>
          </rPr>
          <t>: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Заключен муниципальный контракт от 23.07.2018 №44-ГХ с ООО "Дорстройиндустрия" на выполнение работ по ремонту автомобильной дороги по ул. Грибоедова  (участок от Грибоедовской развязки в сторону ул. Крылова) на сумму 1 923,21 тыс.руб., из них средства окружного бюджета 1 825,48 тыс.руб., средства городского бюджета 97,73 тыс.руб. Планируется отремонтировать 834,9 кв.м. 
По состоянию на 01.08.2018 отремонтировано дорог площадью 103 215,9 кв.м.</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is>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1"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
    <oc r="J15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контракт на приобретение бумаги, приобретение ПО "Ангел".
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46" start="0" length="0">
    <dxf>
      <font>
        <sz val="16"/>
        <color rgb="FFFF0000"/>
      </font>
    </dxf>
  </rfmt>
  <rcc rId="1553" sId="1">
    <oc r="J146" t="inlineStr">
      <is>
        <r>
          <rPr>
            <u/>
            <sz val="16"/>
            <color rgb="FFFF0000"/>
            <rFont val="Times New Roman"/>
            <family val="2"/>
            <charset val="204"/>
          </rPr>
          <t xml:space="preserve">ДГХ: 
</t>
        </r>
        <r>
          <rPr>
            <sz val="16"/>
            <color rgb="FFFF0000"/>
            <rFont val="Times New Roman"/>
            <family val="2"/>
            <charset val="204"/>
          </rPr>
          <t xml:space="preserve">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Hазмещение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color rgb="FFFF0000"/>
            <rFont val="Times New Roman"/>
            <family val="2"/>
            <charset val="204"/>
          </rPr>
          <t xml:space="preserve">ДАиГ: 
</t>
        </r>
        <r>
          <rPr>
            <sz val="16"/>
            <color rgb="FFFF0000"/>
            <rFont val="Times New Roman"/>
            <family val="2"/>
            <charset val="204"/>
          </rPr>
          <t xml:space="preserve">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
</t>
        </r>
        <r>
          <rPr>
            <u/>
            <sz val="16"/>
            <color rgb="FFFF0000"/>
            <rFont val="Times New Roman"/>
            <family val="2"/>
            <charset val="204"/>
          </rPr>
          <t xml:space="preserve">
 УППЭК</t>
        </r>
        <r>
          <rPr>
            <sz val="16"/>
            <color rgb="FFFF0000"/>
            <rFont val="Times New Roman"/>
            <family val="2"/>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oc>
    <nc r="J146" t="inlineStr">
      <is>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тыс.руб.(ДГХ)</t>
        </r>
        <r>
          <rPr>
            <sz val="16"/>
            <color rgb="FFFF0000"/>
            <rFont val="Times New Roman"/>
            <family val="2"/>
            <charset val="204"/>
          </rPr>
          <t xml:space="preserve">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Hазмещение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color rgb="FFFF0000"/>
            <rFont val="Times New Roman"/>
            <family val="2"/>
            <charset val="204"/>
          </rPr>
          <t xml:space="preserve">ДАиГ: 
</t>
        </r>
        <r>
          <rPr>
            <sz val="16"/>
            <color rgb="FFFF0000"/>
            <rFont val="Times New Roman"/>
            <family val="2"/>
            <charset val="204"/>
          </rPr>
          <t xml:space="preserve">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
</t>
        </r>
        <r>
          <rPr>
            <u/>
            <sz val="16"/>
            <color rgb="FFFF0000"/>
            <rFont val="Times New Roman"/>
            <family val="2"/>
            <charset val="204"/>
          </rPr>
          <t xml:space="preserve">
 УППЭК</t>
        </r>
        <r>
          <rPr>
            <sz val="16"/>
            <color rgb="FFFF0000"/>
            <rFont val="Times New Roman"/>
            <family val="2"/>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4" sId="1">
    <oc r="J146" t="inlineStr">
      <is>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тыс.руб.(ДГХ)</t>
        </r>
        <r>
          <rPr>
            <sz val="16"/>
            <color rgb="FFFF0000"/>
            <rFont val="Times New Roman"/>
            <family val="2"/>
            <charset val="204"/>
          </rPr>
          <t xml:space="preserve">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Hазмещение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color rgb="FFFF0000"/>
            <rFont val="Times New Roman"/>
            <family val="2"/>
            <charset val="204"/>
          </rPr>
          <t xml:space="preserve">ДАиГ: 
</t>
        </r>
        <r>
          <rPr>
            <sz val="16"/>
            <color rgb="FFFF0000"/>
            <rFont val="Times New Roman"/>
            <family val="2"/>
            <charset val="204"/>
          </rPr>
          <t xml:space="preserve">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
</t>
        </r>
        <r>
          <rPr>
            <u/>
            <sz val="16"/>
            <color rgb="FFFF0000"/>
            <rFont val="Times New Roman"/>
            <family val="2"/>
            <charset val="204"/>
          </rPr>
          <t xml:space="preserve">
 УППЭК</t>
        </r>
        <r>
          <rPr>
            <sz val="16"/>
            <color rgb="FFFF0000"/>
            <rFont val="Times New Roman"/>
            <family val="2"/>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oc>
    <nc r="J146" t="inlineStr">
      <is>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состоянию на 01.08.2018 установлено 74 приборов учета ГХВС в муниципальных квартирах на сумму 171,79 тыс.руб. По заявлению нанимателя заключен договор от 11.05.2018 № 39  на установку ИПУ ХГВС (2 шт.) в муниципальной комнате с ООО "Все инструменты север" на сумму  2,8 тыс.руб. Работы выполнены и оплачены - 2,8 тыс.руб. Также запланированы работы по замене комплектующих АУРТЭ в 17 объектах социальной сферы.</t>
        </r>
        <r>
          <rPr>
            <sz val="16"/>
            <color rgb="FFFF0000"/>
            <rFont val="Times New Roman"/>
            <family val="2"/>
            <charset val="204"/>
          </rPr>
          <t xml:space="preserve">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Hазмещение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color rgb="FFFF0000"/>
            <rFont val="Times New Roman"/>
            <family val="2"/>
            <charset val="204"/>
          </rPr>
          <t xml:space="preserve">ДАиГ: 
</t>
        </r>
        <r>
          <rPr>
            <sz val="16"/>
            <color rgb="FFFF0000"/>
            <rFont val="Times New Roman"/>
            <family val="2"/>
            <charset val="204"/>
          </rPr>
          <t xml:space="preserve">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
</t>
        </r>
        <r>
          <rPr>
            <u/>
            <sz val="16"/>
            <color rgb="FFFF0000"/>
            <rFont val="Times New Roman"/>
            <family val="2"/>
            <charset val="204"/>
          </rPr>
          <t xml:space="preserve">
 УППЭК</t>
        </r>
        <r>
          <rPr>
            <sz val="16"/>
            <color rgb="FFFF0000"/>
            <rFont val="Times New Roman"/>
            <family val="2"/>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5" sId="1">
    <oc r="J146" t="inlineStr">
      <is>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состоянию на 01.08.2018 установлено 74 приборов учета ГХВС в муниципальных квартирах на сумму 171,79 тыс.руб. По заявлению нанимателя заключен договор от 11.05.2018 № 39  на установку ИПУ ХГВС (2 шт.) в муниципальной комнате с ООО "Все инструменты север" на сумму  2,8 тыс.руб. Работы выполнены и оплачены - 2,8 тыс.руб. Также запланированы работы по замене комплектующих АУРТЭ в 17 объектах социальной сферы.</t>
        </r>
        <r>
          <rPr>
            <sz val="16"/>
            <color rgb="FFFF0000"/>
            <rFont val="Times New Roman"/>
            <family val="2"/>
            <charset val="204"/>
          </rPr>
          <t xml:space="preserve">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Hазмещение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color rgb="FFFF0000"/>
            <rFont val="Times New Roman"/>
            <family val="2"/>
            <charset val="204"/>
          </rPr>
          <t xml:space="preserve">ДАиГ: 
</t>
        </r>
        <r>
          <rPr>
            <sz val="16"/>
            <color rgb="FFFF0000"/>
            <rFont val="Times New Roman"/>
            <family val="2"/>
            <charset val="204"/>
          </rPr>
          <t xml:space="preserve">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
</t>
        </r>
        <r>
          <rPr>
            <u/>
            <sz val="16"/>
            <color rgb="FFFF0000"/>
            <rFont val="Times New Roman"/>
            <family val="2"/>
            <charset val="204"/>
          </rPr>
          <t xml:space="preserve">
 УППЭК</t>
        </r>
        <r>
          <rPr>
            <sz val="16"/>
            <color rgb="FFFF0000"/>
            <rFont val="Times New Roman"/>
            <family val="2"/>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oc>
    <nc r="J146" t="inlineStr">
      <is>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состоянию на 01.08.2018 установлено 74 приборов учета ГХВС в муниципальных квартирах на сумму 171,79 тыс.руб. По заявлению нанимателя заключен договор от 11.05.2018 № 39  на установку ИПУ ХГВС (2 шт.) в муниципальной комнате с ООО "Все инструменты север" на сумму  2,8 тыс.руб. Работы выполнены и оплачены - 2,8 тыс.руб. Также запланированы работы по замене комплектующих АУРТЭ в 17 объектах социальной сферы.</t>
        </r>
        <r>
          <rPr>
            <sz val="16"/>
            <color rgb="FFFF0000"/>
            <rFont val="Times New Roman"/>
            <family val="2"/>
            <charset val="204"/>
          </rPr>
          <t xml:space="preserve">
</t>
        </r>
        <r>
          <rPr>
            <sz val="16"/>
            <rFont val="Times New Roman"/>
            <family val="1"/>
            <charset val="204"/>
          </rPr>
          <t xml:space="preserve">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rFont val="Times New Roman"/>
            <family val="1"/>
            <charset val="204"/>
          </rPr>
          <t xml:space="preserve"> УППЭК</t>
        </r>
        <r>
          <rPr>
            <sz val="16"/>
            <rFont val="Times New Roman"/>
            <family val="1"/>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nc>
  </rcc>
  <rfmt sheetId="1" sqref="I148" start="0" length="2147483647">
    <dxf>
      <font>
        <color auto="1"/>
      </font>
    </dxf>
  </rfmt>
  <rfmt sheetId="1" sqref="I146:I147" start="0" length="2147483647">
    <dxf>
      <font>
        <color auto="1"/>
      </font>
    </dxf>
  </rfmt>
  <rfmt sheetId="1" sqref="I149" start="0" length="2147483647">
    <dxf>
      <font>
        <color auto="1"/>
      </font>
    </dxf>
  </rfmt>
  <rfmt sheetId="1" sqref="I150" start="0" length="2147483647">
    <dxf>
      <font>
        <color auto="1"/>
      </font>
    </dxf>
  </rfmt>
  <rfmt sheetId="1" sqref="I152" start="0" length="2147483647">
    <dxf>
      <font>
        <color auto="1"/>
      </font>
    </dxf>
  </rfmt>
  <rfmt sheetId="1" sqref="C152:I152" start="0" length="2147483647">
    <dxf>
      <font>
        <color auto="1"/>
      </font>
    </dxf>
  </rfmt>
  <rcc rId="1556" sId="1" numFmtId="4">
    <oc r="G152">
      <v>15892.77</v>
    </oc>
    <nc r="G152">
      <v>36240.559999999998</v>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7" sId="1" odxf="1" dxf="1">
    <oc r="J172"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В июне проведена работа по приему заявлений на возмещение затрат, произведенных субьектами малого и среднего предпринимательства, в частности социальному предпринимательству и субъектам, осуществляющим социально значимые виды деятельности.  
</t>
        </r>
      </is>
    </oc>
    <nc r="J172"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июне проведена работа по приему заявлений на возмещение затрат, произведенных субьектами малого и среднего предпринимательства, в частности социальному предпринимательству и субъектам, осуществляющим социально значимые виды деятельности.  
    Проведен ежегодный городской конкурс "Предприниматель года", образовательный курс для субъектов малого и среднего предпринимательства "Основы ведения предпринимательской деятельности. Заключен контракт на изготовление и поставку имиджевого мобильного стенда.
</t>
        </r>
      </is>
    </nc>
    <odxf>
      <font>
        <sz val="16"/>
        <color rgb="FFFF0000"/>
      </font>
    </odxf>
    <ndxf>
      <font>
        <sz val="16"/>
        <color auto="1"/>
      </font>
    </ndxf>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8" sId="1">
    <o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color rgb="FFFF0000"/>
            <rFont val="Times New Roman"/>
            <family val="2"/>
            <charset val="204"/>
          </rPr>
          <t xml:space="preserve">ДАиГ: </t>
        </r>
        <r>
          <rPr>
            <sz val="16"/>
            <color rgb="FFFF0000"/>
            <rFont val="Times New Roman"/>
            <family val="2"/>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fmt sheetId="1" sqref="B86" start="0" length="2147483647">
    <dxf>
      <font>
        <sz val="16"/>
      </font>
    </dxf>
  </rfmt>
  <rfmt sheetId="1" sqref="B86:I92" start="0" length="2147483647">
    <dxf>
      <font>
        <sz val="16"/>
      </font>
    </dxf>
  </rfmt>
  <rfmt sheetId="1" sqref="B62:B109" start="0" length="2147483647">
    <dxf>
      <font/>
    </dxf>
  </rfmt>
  <rfmt sheetId="1" sqref="C86:I86" start="0" length="2147483647">
    <dxf>
      <font>
        <sz val="20"/>
      </font>
    </dxf>
  </rfmt>
  <rfmt sheetId="1" sqref="C92:I92" start="0" length="2147483647">
    <dxf>
      <font>
        <sz val="20"/>
      </font>
    </dxf>
  </rfmt>
  <rcc rId="1559" sId="1" numFmtId="4">
    <oc r="G107">
      <v>35733.57</v>
    </oc>
    <nc r="G107">
      <v>49075.91</v>
    </nc>
  </rcc>
  <rcc rId="1560" sId="1" numFmtId="4">
    <oc r="G106">
      <v>65063.05</v>
    </oc>
    <nc r="G106">
      <v>147227.73000000001</v>
    </nc>
  </rcc>
  <rcc rId="1561" sId="1" numFmtId="4">
    <oc r="E107">
      <v>35733.57</v>
    </oc>
    <nc r="E107">
      <v>49075.91</v>
    </nc>
  </rcc>
  <rcc rId="1562" sId="1" numFmtId="4">
    <oc r="E106">
      <v>65063.05</v>
    </oc>
    <nc r="E106">
      <v>147227.73000000001</v>
    </nc>
  </rcc>
  <rcc rId="1563" sId="1">
    <oc r="J104" t="inlineStr">
      <is>
        <t>Заключен  МК № 08/2017 от 25.10.2017 с ООО СК "ЮВиС"  на выполнение работ по строительству объекта "Улица Киртбая от  ул. 1 "З" до ул. 3 "З" . Цена контракта - 678 069,2 тыс.руб. В 2017 году выполнены работы на сумму  83 768,8 тыс.руб. Срок выполнения работ по 30 июня 2019 года. Ориентировочный срок ввода объекта в эксплуатацию - июль 2019 года.  
В связи с корректировкой принятых работ за май 2018 года средства окружного бюджета в размере 42137,7 тыс. руб. будут оплачены в следующем отчетном периоде. Общая готовность  по объекту - 38,9%, по сетям  - 70,5 %, с учетом произведенной корректировки.</t>
      </is>
    </oc>
    <nc r="J104" t="inlineStr">
      <is>
        <t>Заключен  МК № 08/2017 от 25.10.2017 с ООО СК "ЮВиС"  на выполнение работ по строительству объекта "Улица Киртбая от  ул. 1 "З" до ул. 3 "З" . Цена контракта - 678 069,2 тыс.руб. В 2017 году выполнены работы на сумму  83 768,8 тыс.руб. Срок выполнения работ по 30 июня 2019 года. Ориентировочный срок ввода объекта в эксплуатацию - июль 2019 года.  
Общая готовность  по объекту - 46,7%, по сетям  - 86,6 %.</t>
      </is>
    </nc>
  </rcc>
  <rcc rId="1564" sId="1" numFmtId="4">
    <oc r="C94">
      <v>0</v>
    </oc>
    <nc r="C94">
      <v>2165.3000000000002</v>
    </nc>
  </rcc>
  <rfmt sheetId="1" sqref="C80:I101" start="0" length="2147483647">
    <dxf>
      <font>
        <sz val="20"/>
      </font>
    </dxf>
  </rfmt>
  <rfmt sheetId="1" sqref="A92:XFD109" start="0" length="2147483647">
    <dxf>
      <font>
        <color auto="1"/>
      </font>
    </dxf>
  </rfmt>
  <rfmt sheetId="1" sqref="A86:XFD91" start="0" length="2147483647">
    <dxf>
      <font>
        <color auto="1"/>
      </font>
    </dxf>
  </rfmt>
  <rrc rId="1565" sId="1" ref="A80:XFD85" action="insertRow">
    <undo index="4" exp="area" ref3D="1" dr="$K$1:$BN$1048576" dn="Z_F2110B0B_AAE7_42F0_B553_C360E9249AD4_.wvu.Cols" sId="1"/>
    <undo index="4" exp="area" ref3D="1" dr="$K$1:$BN$1048576" dn="Z_D7BC8E82_4392_4806_9DAE_D94253790B9C_.wvu.Cols" sId="1"/>
    <undo index="4" exp="area" ref3D="1" dr="$K$1:$BN$1048576" dn="Z_A6B98527_7CBF_4E4D_BDEA_9334A3EB779F_.wvu.Cols" sId="1"/>
    <undo index="58" exp="area" ref3D="1" dr="$A$199:$XFD$199" dn="Z_67ADFAE6_A9AF_44D7_8539_93CD0F6B7849_.wvu.Rows" sId="1"/>
    <undo index="56" exp="area" ref3D="1" dr="$A$187:$XFD$191" dn="Z_67ADFAE6_A9AF_44D7_8539_93CD0F6B7849_.wvu.Rows" sId="1"/>
    <undo index="54" exp="area" ref3D="1" dr="$A$183:$XFD$184" dn="Z_67ADFAE6_A9AF_44D7_8539_93CD0F6B7849_.wvu.Rows" sId="1"/>
    <undo index="52" exp="area" ref3D="1" dr="$A$177:$XFD$177" dn="Z_67ADFAE6_A9AF_44D7_8539_93CD0F6B7849_.wvu.Rows" sId="1"/>
    <undo index="50" exp="area" ref3D="1" dr="$A$173:$XFD$173" dn="Z_67ADFAE6_A9AF_44D7_8539_93CD0F6B7849_.wvu.Rows" sId="1"/>
    <undo index="48" exp="area" ref3D="1" dr="$A$170:$XFD$171" dn="Z_67ADFAE6_A9AF_44D7_8539_93CD0F6B7849_.wvu.Rows" sId="1"/>
    <undo index="46" exp="area" ref3D="1" dr="$A$161:$XFD$165" dn="Z_67ADFAE6_A9AF_44D7_8539_93CD0F6B7849_.wvu.Rows" sId="1"/>
    <undo index="44" exp="area" ref3D="1" dr="$A$159:$XFD$159" dn="Z_67ADFAE6_A9AF_44D7_8539_93CD0F6B7849_.wvu.Rows" sId="1"/>
    <undo index="42" exp="area" ref3D="1" dr="$A$151:$XFD$152" dn="Z_67ADFAE6_A9AF_44D7_8539_93CD0F6B7849_.wvu.Rows" sId="1"/>
    <undo index="40" exp="area" ref3D="1" dr="$A$144:$XFD$145" dn="Z_67ADFAE6_A9AF_44D7_8539_93CD0F6B7849_.wvu.Rows" sId="1"/>
    <undo index="38" exp="area" ref3D="1" dr="$A$138:$XFD$139" dn="Z_67ADFAE6_A9AF_44D7_8539_93CD0F6B7849_.wvu.Rows" sId="1"/>
    <undo index="36" exp="area" ref3D="1" dr="$A$132:$XFD$133" dn="Z_67ADFAE6_A9AF_44D7_8539_93CD0F6B7849_.wvu.Rows" sId="1"/>
    <undo index="34" exp="area" ref3D="1" dr="$A$126:$XFD$127" dn="Z_67ADFAE6_A9AF_44D7_8539_93CD0F6B7849_.wvu.Rows" sId="1"/>
    <undo index="32" exp="area" ref3D="1" dr="$A$120:$XFD$120" dn="Z_67ADFAE6_A9AF_44D7_8539_93CD0F6B7849_.wvu.Rows" sId="1"/>
    <undo index="30" exp="area" ref3D="1" dr="$A$114:$XFD$115" dn="Z_67ADFAE6_A9AF_44D7_8539_93CD0F6B7849_.wvu.Rows" sId="1"/>
    <undo index="28" exp="area" ref3D="1" dr="$A$108:$XFD$109" dn="Z_67ADFAE6_A9AF_44D7_8539_93CD0F6B7849_.wvu.Rows" sId="1"/>
    <undo index="26" exp="area" ref3D="1" dr="$A$102:$XFD$103" dn="Z_67ADFAE6_A9AF_44D7_8539_93CD0F6B7849_.wvu.Rows" sId="1"/>
    <undo index="24" exp="area" ref3D="1" dr="$A$96:$XFD$97" dn="Z_67ADFAE6_A9AF_44D7_8539_93CD0F6B7849_.wvu.Rows" sId="1"/>
    <undo index="22" exp="area" ref3D="1" dr="$A$84:$XFD$85" dn="Z_67ADFAE6_A9AF_44D7_8539_93CD0F6B7849_.wvu.Rows" sId="1"/>
  </rrc>
  <rcc rId="1566" sId="1" odxf="1" dxf="1">
    <nc r="A80" t="inlineStr">
      <is>
        <t>11.1.1.1</t>
      </is>
    </nc>
    <odxf>
      <font>
        <sz val="20"/>
        <color auto="1"/>
      </font>
      <alignment vertical="top" readingOrder="0"/>
    </odxf>
    <ndxf>
      <font>
        <sz val="16"/>
        <color auto="1"/>
      </font>
      <alignment vertical="center" readingOrder="0"/>
    </ndxf>
  </rcc>
  <rcc rId="1567" sId="1" odxf="1" dxf="1">
    <nc r="B80" t="inlineStr">
      <is>
        <t>Приобретение жилых помещений в целях обеспечения жильём граждан (ДАиГ)</t>
      </is>
    </nc>
    <odxf>
      <font>
        <i val="0"/>
        <sz val="16"/>
        <color rgb="FFFF0000"/>
      </font>
      <alignment vertical="top" readingOrder="0"/>
    </odxf>
    <ndxf>
      <font>
        <i/>
        <sz val="16"/>
        <color rgb="FFFF0000"/>
      </font>
      <alignment vertical="center" readingOrder="0"/>
    </ndxf>
  </rcc>
  <rcc rId="1568" sId="1" odxf="1" dxf="1">
    <nc r="C80">
      <f>SUM(C81:C85)</f>
    </nc>
    <odxf>
      <font>
        <i val="0"/>
        <sz val="20"/>
        <color rgb="FFFF0000"/>
      </font>
    </odxf>
    <ndxf>
      <font>
        <i/>
        <sz val="20"/>
        <color rgb="FFFF0000"/>
      </font>
    </ndxf>
  </rcc>
  <rcc rId="1569" sId="1" odxf="1" dxf="1">
    <nc r="D80">
      <f>SUM(D81:D85)</f>
    </nc>
    <odxf>
      <font>
        <b/>
        <i val="0"/>
        <sz val="20"/>
        <color rgb="FFFF0000"/>
      </font>
    </odxf>
    <ndxf>
      <font>
        <b val="0"/>
        <i/>
        <sz val="20"/>
        <color rgb="FFFF0000"/>
      </font>
    </ndxf>
  </rcc>
  <rcc rId="1570" sId="1" odxf="1" dxf="1">
    <nc r="E80">
      <f>SUM(E81:E85)</f>
    </nc>
    <odxf>
      <font>
        <i val="0"/>
        <sz val="20"/>
        <color rgb="FFFF0000"/>
      </font>
    </odxf>
    <ndxf>
      <font>
        <i/>
        <sz val="20"/>
        <color rgb="FFFF0000"/>
      </font>
    </ndxf>
  </rcc>
  <rcc rId="1571" sId="1" odxf="1" dxf="1">
    <nc r="F80">
      <f>E80/D80</f>
    </nc>
    <odxf>
      <font>
        <i val="0"/>
        <sz val="20"/>
        <color rgb="FFFF0000"/>
      </font>
    </odxf>
    <ndxf>
      <font>
        <i/>
        <sz val="20"/>
        <color rgb="FFFF0000"/>
      </font>
    </ndxf>
  </rcc>
  <rcc rId="1572" sId="1" odxf="1" dxf="1">
    <nc r="G80">
      <f>SUM(G81:G85)</f>
    </nc>
    <odxf>
      <font>
        <i val="0"/>
        <sz val="20"/>
        <color rgb="FFFF0000"/>
      </font>
    </odxf>
    <ndxf>
      <font>
        <i/>
        <sz val="20"/>
        <color rgb="FFFF0000"/>
      </font>
    </ndxf>
  </rcc>
  <rcc rId="1573" sId="1" odxf="1" dxf="1">
    <nc r="H80">
      <f>G80/D80</f>
    </nc>
    <odxf>
      <font>
        <i val="0"/>
        <sz val="20"/>
        <color rgb="FFFF0000"/>
      </font>
    </odxf>
    <ndxf>
      <font>
        <i/>
        <sz val="20"/>
        <color rgb="FFFF0000"/>
      </font>
    </ndxf>
  </rcc>
  <rcc rId="1574" sId="1" odxf="1" dxf="1">
    <nc r="I80">
      <f>SUM(I81:I85)</f>
    </nc>
    <odxf>
      <font>
        <i val="0"/>
        <sz val="20"/>
        <color rgb="FFFF0000"/>
      </font>
    </odxf>
    <ndxf>
      <font>
        <i/>
        <sz val="20"/>
        <color rgb="FFFF0000"/>
      </font>
    </ndxf>
  </rcc>
  <rfmt sheetId="1" sqref="J80" start="0" length="0">
    <dxf>
      <font>
        <b val="0"/>
        <i val="0"/>
        <sz val="16"/>
        <color rgb="FFFF0000"/>
      </font>
      <alignment horizontal="justify" readingOrder="0"/>
    </dxf>
  </rfmt>
  <rcc rId="1575" sId="1">
    <nc r="K80">
      <f>D80-I80</f>
    </nc>
  </rcc>
  <rfmt sheetId="1" sqref="L80" start="0" length="0">
    <dxf>
      <font>
        <i/>
        <sz val="18"/>
        <color auto="1"/>
      </font>
    </dxf>
  </rfmt>
  <rcc rId="1576" sId="1" odxf="1" dxf="1">
    <nc r="M80">
      <f>D80-I80</f>
    </nc>
    <odxf>
      <font>
        <i val="0"/>
        <sz val="20"/>
        <color auto="1"/>
      </font>
      <alignment vertical="top" readingOrder="0"/>
    </odxf>
    <ndxf>
      <font>
        <i/>
        <sz val="18"/>
        <color auto="1"/>
      </font>
      <alignment vertical="center" readingOrder="0"/>
    </ndxf>
  </rcc>
  <rfmt sheetId="1" sqref="N80" start="0" length="0">
    <dxf>
      <font>
        <i/>
        <sz val="18"/>
        <color auto="1"/>
      </font>
      <alignment vertical="center" readingOrder="0"/>
    </dxf>
  </rfmt>
  <rfmt sheetId="1" sqref="O80" start="0" length="0">
    <dxf>
      <font>
        <i/>
        <sz val="18"/>
        <color auto="1"/>
      </font>
      <alignment vertical="center" readingOrder="0"/>
    </dxf>
  </rfmt>
  <rfmt sheetId="1" sqref="P80" start="0" length="0">
    <dxf>
      <font>
        <i/>
        <sz val="18"/>
        <color auto="1"/>
      </font>
      <alignment vertical="center" readingOrder="0"/>
    </dxf>
  </rfmt>
  <rfmt sheetId="1" sqref="Q80" start="0" length="0">
    <dxf>
      <font>
        <i/>
        <sz val="18"/>
        <color auto="1"/>
      </font>
      <alignment vertical="center" readingOrder="0"/>
    </dxf>
  </rfmt>
  <rfmt sheetId="1" sqref="R80" start="0" length="0">
    <dxf>
      <font>
        <i/>
        <sz val="18"/>
        <color auto="1"/>
      </font>
      <alignment vertical="center" readingOrder="0"/>
    </dxf>
  </rfmt>
  <rfmt sheetId="1" sqref="S80" start="0" length="0">
    <dxf>
      <font>
        <i/>
        <sz val="18"/>
        <color auto="1"/>
      </font>
      <alignment vertical="center" readingOrder="0"/>
    </dxf>
  </rfmt>
  <rfmt sheetId="1" sqref="T80" start="0" length="0">
    <dxf>
      <font>
        <i/>
        <sz val="18"/>
        <color auto="1"/>
      </font>
      <alignment vertical="center" readingOrder="0"/>
    </dxf>
  </rfmt>
  <rfmt sheetId="1" sqref="U80" start="0" length="0">
    <dxf>
      <font>
        <i/>
        <sz val="18"/>
        <color auto="1"/>
      </font>
      <alignment vertical="center" readingOrder="0"/>
    </dxf>
  </rfmt>
  <rfmt sheetId="1" sqref="V80" start="0" length="0">
    <dxf>
      <font>
        <i/>
        <sz val="18"/>
        <color auto="1"/>
      </font>
      <alignment vertical="center" readingOrder="0"/>
    </dxf>
  </rfmt>
  <rfmt sheetId="1" sqref="W80" start="0" length="0">
    <dxf>
      <font>
        <i/>
        <sz val="18"/>
        <color auto="1"/>
      </font>
      <alignment vertical="center" readingOrder="0"/>
    </dxf>
  </rfmt>
  <rfmt sheetId="1" sqref="X80" start="0" length="0">
    <dxf>
      <font>
        <i/>
        <sz val="18"/>
        <color auto="1"/>
      </font>
      <alignment vertical="center" readingOrder="0"/>
    </dxf>
  </rfmt>
  <rfmt sheetId="1" sqref="Y80" start="0" length="0">
    <dxf>
      <font>
        <i/>
        <sz val="18"/>
        <color auto="1"/>
      </font>
      <alignment vertical="center" readingOrder="0"/>
    </dxf>
  </rfmt>
  <rfmt sheetId="1" sqref="Z80" start="0" length="0">
    <dxf>
      <font>
        <i/>
        <sz val="18"/>
        <color auto="1"/>
      </font>
      <alignment vertical="center" readingOrder="0"/>
    </dxf>
  </rfmt>
  <rfmt sheetId="1" sqref="AA80" start="0" length="0">
    <dxf>
      <font>
        <i/>
        <sz val="18"/>
        <color auto="1"/>
      </font>
      <alignment vertical="center" readingOrder="0"/>
    </dxf>
  </rfmt>
  <rfmt sheetId="1" sqref="AB80" start="0" length="0">
    <dxf>
      <font>
        <i/>
        <sz val="18"/>
        <color auto="1"/>
      </font>
      <alignment vertical="center" readingOrder="0"/>
    </dxf>
  </rfmt>
  <rfmt sheetId="1" sqref="AC80" start="0" length="0">
    <dxf>
      <font>
        <i/>
        <sz val="18"/>
        <color auto="1"/>
      </font>
      <alignment vertical="center" readingOrder="0"/>
    </dxf>
  </rfmt>
  <rfmt sheetId="1" sqref="AD80" start="0" length="0">
    <dxf>
      <font>
        <i/>
        <sz val="18"/>
        <color auto="1"/>
      </font>
      <alignment vertical="center" readingOrder="0"/>
    </dxf>
  </rfmt>
  <rfmt sheetId="1" sqref="AE80" start="0" length="0">
    <dxf>
      <font>
        <i/>
        <sz val="18"/>
        <color auto="1"/>
      </font>
      <alignment vertical="center" readingOrder="0"/>
    </dxf>
  </rfmt>
  <rfmt sheetId="1" sqref="AF80" start="0" length="0">
    <dxf>
      <font>
        <i/>
        <sz val="18"/>
        <color auto="1"/>
      </font>
      <alignment vertical="center" readingOrder="0"/>
    </dxf>
  </rfmt>
  <rfmt sheetId="1" sqref="AG80" start="0" length="0">
    <dxf>
      <font>
        <i/>
        <sz val="18"/>
        <color auto="1"/>
      </font>
      <alignment vertical="center" readingOrder="0"/>
    </dxf>
  </rfmt>
  <rfmt sheetId="1" sqref="AH80" start="0" length="0">
    <dxf>
      <font>
        <i/>
        <sz val="18"/>
        <color auto="1"/>
      </font>
      <alignment vertical="center" readingOrder="0"/>
    </dxf>
  </rfmt>
  <rfmt sheetId="1" sqref="AI80" start="0" length="0">
    <dxf>
      <font>
        <i/>
        <sz val="18"/>
        <color auto="1"/>
      </font>
      <alignment vertical="center" readingOrder="0"/>
    </dxf>
  </rfmt>
  <rfmt sheetId="1" sqref="AJ80" start="0" length="0">
    <dxf>
      <font>
        <i/>
        <sz val="18"/>
        <color auto="1"/>
      </font>
      <alignment vertical="center" readingOrder="0"/>
    </dxf>
  </rfmt>
  <rfmt sheetId="1" sqref="AK80" start="0" length="0">
    <dxf>
      <font>
        <i/>
        <sz val="18"/>
        <color auto="1"/>
      </font>
      <alignment vertical="center" readingOrder="0"/>
    </dxf>
  </rfmt>
  <rfmt sheetId="1" sqref="AL80" start="0" length="0">
    <dxf>
      <font>
        <i/>
        <sz val="18"/>
        <color auto="1"/>
      </font>
      <alignment vertical="center" readingOrder="0"/>
    </dxf>
  </rfmt>
  <rfmt sheetId="1" sqref="AM80" start="0" length="0">
    <dxf>
      <font>
        <i/>
        <sz val="18"/>
        <color auto="1"/>
      </font>
      <alignment vertical="center" readingOrder="0"/>
    </dxf>
  </rfmt>
  <rfmt sheetId="1" sqref="AN80" start="0" length="0">
    <dxf>
      <font>
        <i/>
        <sz val="18"/>
        <color auto="1"/>
      </font>
      <alignment vertical="center" readingOrder="0"/>
    </dxf>
  </rfmt>
  <rfmt sheetId="1" sqref="AO80" start="0" length="0">
    <dxf>
      <font>
        <i/>
        <sz val="18"/>
        <color auto="1"/>
      </font>
      <alignment vertical="center" readingOrder="0"/>
    </dxf>
  </rfmt>
  <rfmt sheetId="1" sqref="AP80" start="0" length="0">
    <dxf>
      <font>
        <i/>
        <sz val="18"/>
        <color auto="1"/>
      </font>
      <alignment vertical="center" readingOrder="0"/>
    </dxf>
  </rfmt>
  <rfmt sheetId="1" sqref="AQ80" start="0" length="0">
    <dxf>
      <font>
        <i/>
        <sz val="18"/>
        <color auto="1"/>
      </font>
      <alignment vertical="center" readingOrder="0"/>
    </dxf>
  </rfmt>
  <rfmt sheetId="1" sqref="AR80" start="0" length="0">
    <dxf>
      <font>
        <i/>
        <sz val="18"/>
        <color auto="1"/>
      </font>
      <alignment vertical="center" readingOrder="0"/>
    </dxf>
  </rfmt>
  <rfmt sheetId="1" sqref="AS80" start="0" length="0">
    <dxf>
      <font>
        <i/>
        <sz val="18"/>
        <color auto="1"/>
      </font>
      <alignment vertical="center" readingOrder="0"/>
    </dxf>
  </rfmt>
  <rfmt sheetId="1" sqref="AT80" start="0" length="0">
    <dxf>
      <font>
        <i/>
        <sz val="18"/>
        <color auto="1"/>
      </font>
      <alignment vertical="center" readingOrder="0"/>
    </dxf>
  </rfmt>
  <rfmt sheetId="1" sqref="AU80" start="0" length="0">
    <dxf>
      <font>
        <i/>
        <sz val="18"/>
        <color auto="1"/>
      </font>
      <alignment vertical="center" readingOrder="0"/>
    </dxf>
  </rfmt>
  <rfmt sheetId="1" sqref="AV80" start="0" length="0">
    <dxf>
      <font>
        <i/>
        <sz val="18"/>
        <color auto="1"/>
      </font>
      <alignment vertical="center" readingOrder="0"/>
    </dxf>
  </rfmt>
  <rfmt sheetId="1" sqref="AW80" start="0" length="0">
    <dxf>
      <font>
        <i/>
        <sz val="18"/>
        <color auto="1"/>
      </font>
      <alignment vertical="center" readingOrder="0"/>
    </dxf>
  </rfmt>
  <rfmt sheetId="1" sqref="AX80" start="0" length="0">
    <dxf>
      <font>
        <i/>
        <sz val="18"/>
        <color auto="1"/>
      </font>
      <alignment vertical="center" readingOrder="0"/>
    </dxf>
  </rfmt>
  <rfmt sheetId="1" sqref="AY80" start="0" length="0">
    <dxf>
      <font>
        <i/>
        <sz val="18"/>
        <color auto="1"/>
      </font>
      <alignment vertical="center" readingOrder="0"/>
    </dxf>
  </rfmt>
  <rfmt sheetId="1" sqref="AZ80" start="0" length="0">
    <dxf>
      <font>
        <i/>
        <sz val="18"/>
        <color auto="1"/>
      </font>
      <alignment vertical="center" readingOrder="0"/>
    </dxf>
  </rfmt>
  <rfmt sheetId="1" sqref="BA80" start="0" length="0">
    <dxf>
      <font>
        <i/>
        <sz val="18"/>
        <color auto="1"/>
      </font>
      <alignment vertical="center" readingOrder="0"/>
    </dxf>
  </rfmt>
  <rfmt sheetId="1" sqref="BB80" start="0" length="0">
    <dxf>
      <font>
        <i/>
        <sz val="18"/>
        <color auto="1"/>
      </font>
      <alignment vertical="center" readingOrder="0"/>
    </dxf>
  </rfmt>
  <rfmt sheetId="1" sqref="BC80" start="0" length="0">
    <dxf>
      <font>
        <i/>
        <sz val="18"/>
        <color auto="1"/>
      </font>
      <alignment vertical="center" readingOrder="0"/>
    </dxf>
  </rfmt>
  <rfmt sheetId="1" sqref="BD80" start="0" length="0">
    <dxf>
      <font>
        <i/>
        <sz val="18"/>
        <color auto="1"/>
      </font>
      <alignment vertical="center" readingOrder="0"/>
    </dxf>
  </rfmt>
  <rfmt sheetId="1" sqref="BE80" start="0" length="0">
    <dxf>
      <font>
        <i/>
        <sz val="18"/>
        <color auto="1"/>
      </font>
      <alignment vertical="center" readingOrder="0"/>
    </dxf>
  </rfmt>
  <rfmt sheetId="1" sqref="BF80" start="0" length="0">
    <dxf>
      <font>
        <i/>
        <sz val="18"/>
        <color auto="1"/>
      </font>
      <alignment vertical="center" readingOrder="0"/>
    </dxf>
  </rfmt>
  <rfmt sheetId="1" sqref="BG80" start="0" length="0">
    <dxf>
      <font>
        <i/>
        <sz val="18"/>
        <color auto="1"/>
      </font>
      <alignment vertical="center" readingOrder="0"/>
    </dxf>
  </rfmt>
  <rfmt sheetId="1" sqref="BH80" start="0" length="0">
    <dxf>
      <font>
        <i/>
        <sz val="18"/>
        <color auto="1"/>
      </font>
      <alignment vertical="center" readingOrder="0"/>
    </dxf>
  </rfmt>
  <rfmt sheetId="1" sqref="BI80" start="0" length="0">
    <dxf>
      <font>
        <i/>
        <sz val="18"/>
        <color auto="1"/>
      </font>
      <alignment vertical="center" readingOrder="0"/>
    </dxf>
  </rfmt>
  <rfmt sheetId="1" sqref="BJ80" start="0" length="0">
    <dxf>
      <font>
        <i/>
        <sz val="18"/>
        <color auto="1"/>
      </font>
      <alignment vertical="center" readingOrder="0"/>
    </dxf>
  </rfmt>
  <rfmt sheetId="1" sqref="BK80" start="0" length="0">
    <dxf>
      <font>
        <i/>
        <sz val="18"/>
        <color auto="1"/>
      </font>
      <alignment vertical="center" readingOrder="0"/>
    </dxf>
  </rfmt>
  <rfmt sheetId="1" sqref="BL80" start="0" length="0">
    <dxf>
      <font>
        <i/>
        <sz val="18"/>
        <color auto="1"/>
      </font>
      <alignment vertical="center" readingOrder="0"/>
    </dxf>
  </rfmt>
  <rfmt sheetId="1" sqref="BM80" start="0" length="0">
    <dxf>
      <font>
        <i/>
        <sz val="18"/>
        <color auto="1"/>
      </font>
      <alignment vertical="center" readingOrder="0"/>
    </dxf>
  </rfmt>
  <rfmt sheetId="1" sqref="BN80" start="0" length="0">
    <dxf>
      <font>
        <i/>
        <sz val="18"/>
        <color auto="1"/>
      </font>
      <alignment vertical="center" readingOrder="0"/>
    </dxf>
  </rfmt>
  <rfmt sheetId="1" sqref="A80:XFD80" start="0" length="0">
    <dxf>
      <font>
        <i/>
        <sz val="18"/>
        <color auto="1"/>
      </font>
      <alignment vertical="center" readingOrder="0"/>
    </dxf>
  </rfmt>
  <rfmt sheetId="1" sqref="A81" start="0" length="0">
    <dxf>
      <font>
        <sz val="16"/>
        <color auto="1"/>
      </font>
    </dxf>
  </rfmt>
  <rcc rId="1577" sId="1">
    <nc r="B81" t="inlineStr">
      <is>
        <t>федеральный бюджет</t>
      </is>
    </nc>
  </rcc>
  <rcc rId="1578" sId="1">
    <nc r="K81">
      <f>D81-I81</f>
    </nc>
  </rcc>
  <rcc rId="1579" sId="1">
    <nc r="M81">
      <f>D81-I81</f>
    </nc>
  </rcc>
  <rfmt sheetId="1" sqref="A82" start="0" length="0">
    <dxf>
      <font>
        <sz val="16"/>
        <color auto="1"/>
      </font>
    </dxf>
  </rfmt>
  <rcc rId="1580" sId="1">
    <nc r="B82" t="inlineStr">
      <is>
        <t xml:space="preserve">бюджет ХМАО - Югры </t>
      </is>
    </nc>
  </rcc>
  <rcc rId="1581" sId="1" numFmtId="4">
    <nc r="C82">
      <v>94242.33</v>
    </nc>
  </rcc>
  <rcc rId="1582" sId="1" odxf="1" dxf="1" numFmtId="4">
    <nc r="D82">
      <v>537564.43000000005</v>
    </nc>
    <odxf>
      <font>
        <b/>
        <sz val="20"/>
        <color rgb="FFFF0000"/>
      </font>
    </odxf>
    <ndxf>
      <font>
        <b val="0"/>
        <sz val="20"/>
        <color rgb="FFFF0000"/>
      </font>
    </ndxf>
  </rcc>
  <rcc rId="1583" sId="1" numFmtId="4">
    <nc r="E82">
      <v>0</v>
    </nc>
  </rcc>
  <rcc rId="1584" sId="1">
    <nc r="F82">
      <f>E82/D82</f>
    </nc>
  </rcc>
  <rcc rId="1585" sId="1" numFmtId="4">
    <nc r="G82">
      <v>0</v>
    </nc>
  </rcc>
  <rcc rId="1586" sId="1">
    <nc r="H82">
      <f>G82/D82</f>
    </nc>
  </rcc>
  <rcc rId="1587" sId="1" numFmtId="4">
    <nc r="I82">
      <v>537564.43000000005</v>
    </nc>
  </rcc>
  <rcc rId="1588" sId="1">
    <nc r="K82">
      <f>D82-I82</f>
    </nc>
  </rcc>
  <rcc rId="1589" sId="1">
    <nc r="M82">
      <f>D82-I82</f>
    </nc>
  </rcc>
  <rfmt sheetId="1" sqref="A83" start="0" length="0">
    <dxf>
      <font>
        <sz val="16"/>
        <color auto="1"/>
      </font>
    </dxf>
  </rfmt>
  <rcc rId="1590" sId="1">
    <nc r="B83" t="inlineStr">
      <is>
        <t>бюджет МО</t>
      </is>
    </nc>
  </rcc>
  <rcc rId="1591" sId="1" numFmtId="4">
    <nc r="C83">
      <v>11647.93</v>
    </nc>
  </rcc>
  <rcc rId="1592" sId="1" odxf="1" dxf="1" numFmtId="4">
    <nc r="D83">
      <v>19063.66</v>
    </nc>
    <odxf>
      <font>
        <b/>
        <sz val="20"/>
        <color rgb="FFFF0000"/>
      </font>
    </odxf>
    <ndxf>
      <font>
        <b val="0"/>
        <sz val="20"/>
        <color rgb="FFFF0000"/>
      </font>
    </ndxf>
  </rcc>
  <rcc rId="1593" sId="1" numFmtId="4">
    <nc r="E83">
      <v>0</v>
    </nc>
  </rcc>
  <rcc rId="1594" sId="1">
    <nc r="F83">
      <f>E83/D83</f>
    </nc>
  </rcc>
  <rcc rId="1595" sId="1" numFmtId="4">
    <nc r="G83">
      <v>0</v>
    </nc>
  </rcc>
  <rcc rId="1596" sId="1">
    <nc r="H83">
      <f>G83/D83</f>
    </nc>
  </rcc>
  <rcc rId="1597" sId="1" numFmtId="4">
    <nc r="I83">
      <v>19063.66</v>
    </nc>
  </rcc>
  <rcc rId="1598" sId="1">
    <nc r="K83">
      <f>D83-I83</f>
    </nc>
  </rcc>
  <rcc rId="1599" sId="1">
    <nc r="M83">
      <f>D83-I83</f>
    </nc>
  </rcc>
  <rfmt sheetId="1" sqref="A84" start="0" length="0">
    <dxf>
      <font>
        <sz val="16"/>
        <color auto="1"/>
      </font>
    </dxf>
  </rfmt>
  <rcc rId="1600" sId="1">
    <nc r="B84" t="inlineStr">
      <is>
        <t>бюджет МО сверх соглашения</t>
      </is>
    </nc>
  </rcc>
  <rfmt sheetId="1" sqref="D84" start="0" length="0">
    <dxf>
      <font>
        <b val="0"/>
        <sz val="20"/>
        <color rgb="FFFF0000"/>
      </font>
    </dxf>
  </rfmt>
  <rcc rId="1601" sId="1">
    <nc r="K84">
      <f>D84-I84</f>
    </nc>
  </rcc>
  <rcc rId="1602" sId="1">
    <nc r="M84">
      <f>D84-I84</f>
    </nc>
  </rcc>
  <rfmt sheetId="1" sqref="A85" start="0" length="0">
    <dxf>
      <font>
        <sz val="16"/>
        <color auto="1"/>
      </font>
    </dxf>
  </rfmt>
  <rcc rId="1603" sId="1">
    <nc r="B85" t="inlineStr">
      <is>
        <t>привлечённые средства</t>
      </is>
    </nc>
  </rcc>
  <rcc rId="1604" sId="1">
    <nc r="K85">
      <f>D85-I85</f>
    </nc>
  </rcc>
  <rcc rId="1605" sId="1">
    <nc r="M85">
      <f>D85-I85</f>
    </nc>
  </rcc>
  <rcc rId="1606" sId="1" numFmtId="4">
    <oc r="C88">
      <v>181231.3</v>
    </oc>
    <nc r="C88">
      <v>26988.97</v>
    </nc>
  </rcc>
  <rcc rId="1607" sId="1" numFmtId="4">
    <oc r="C89">
      <v>22399.37</v>
    </oc>
    <nc r="C89">
      <v>3335.71</v>
    </nc>
  </rcc>
  <rcc rId="1608" sId="1" numFmtId="4">
    <oc r="D89">
      <v>14983.64</v>
    </oc>
    <nc r="D89">
      <v>3335.71</v>
    </nc>
  </rcc>
  <rcc rId="1609" sId="1" numFmtId="4">
    <oc r="D88">
      <v>564553.4</v>
    </oc>
    <nc r="D88">
      <v>26988.97</v>
    </nc>
  </rcc>
  <rcc rId="1610" sId="1" numFmtId="4">
    <oc r="I89">
      <v>14983.64</v>
    </oc>
    <nc r="I89">
      <v>3335.71</v>
    </nc>
  </rcc>
  <rcc rId="1611" sId="1" numFmtId="4">
    <oc r="I88">
      <v>564553.4</v>
    </oc>
    <nc r="I88">
      <v>26988.97</v>
    </nc>
  </rcc>
  <rcc rId="1612" sId="1">
    <oc r="A86" t="inlineStr">
      <is>
        <t>11.1.1.1</t>
      </is>
    </oc>
    <nc r="A86" t="inlineStr">
      <is>
        <t>11.1.1.2</t>
      </is>
    </nc>
  </rcc>
  <rcc rId="1613" sId="1">
    <oc r="A92" t="inlineStr">
      <is>
        <t>11.1.1.2</t>
      </is>
    </oc>
    <nc r="A92" t="inlineStr">
      <is>
        <t>11.1.1.3</t>
      </is>
    </nc>
  </rcc>
  <rcc rId="1614" sId="1">
    <oc r="A98" t="inlineStr">
      <is>
        <t>11.1.1.3</t>
      </is>
    </oc>
    <nc r="A98" t="inlineStr">
      <is>
        <t>11.1.1.4</t>
      </is>
    </nc>
  </rcc>
  <rcc rId="1615" sId="1">
    <oc r="C77">
      <f>C89+C95+C101</f>
    </oc>
    <nc r="C77">
      <f>C89+C95+C101+C83</f>
    </nc>
  </rcc>
  <rcc rId="1616" sId="1">
    <oc r="D77">
      <f>D89+D95+D101</f>
    </oc>
    <nc r="D77">
      <f>D89+D95+D101+D83</f>
    </nc>
  </rcc>
  <rcc rId="1617" sId="1">
    <oc r="E77">
      <f>E89+E95+E101</f>
    </oc>
    <nc r="E77">
      <f>E89+E95+E101+E83</f>
    </nc>
  </rcc>
  <rcc rId="1618" sId="1">
    <oc r="F77">
      <f>F89+F95+F101</f>
    </oc>
    <nc r="F77">
      <f>F89+F95+F101+F83</f>
    </nc>
  </rcc>
  <rcc rId="1619" sId="1">
    <oc r="G77">
      <f>G89+G95+G101</f>
    </oc>
    <nc r="G77">
      <f>G89+G95+G101+G83</f>
    </nc>
  </rcc>
  <rcc rId="1620" sId="1">
    <oc r="H77">
      <f>H89+H95+H101</f>
    </oc>
    <nc r="H77">
      <f>H89+H95+H101+H83</f>
    </nc>
  </rcc>
  <rcc rId="1621" sId="1">
    <oc r="I77">
      <f>I89+I95+I101</f>
    </oc>
    <nc r="I77">
      <f>I89+I95+I101+I83</f>
    </nc>
  </rcc>
  <rcc rId="1622" sId="1">
    <oc r="C76">
      <f>C88+C94+C100</f>
    </oc>
    <nc r="C76">
      <f>C88+C94+C100+C82</f>
    </nc>
  </rcc>
  <rcc rId="1623" sId="1">
    <oc r="D76">
      <f>D88+D94+D100</f>
    </oc>
    <nc r="D76">
      <f>D88+D94+D100+D82</f>
    </nc>
  </rcc>
  <rcc rId="1624" sId="1">
    <oc r="E76">
      <f>E88+E94+E100</f>
    </oc>
    <nc r="E76">
      <f>E88+E94+E100+E82</f>
    </nc>
  </rcc>
  <rcc rId="1625" sId="1">
    <oc r="F76">
      <f>F88+F94+F100</f>
    </oc>
    <nc r="F76">
      <f>F88+F94+F100+F82</f>
    </nc>
  </rcc>
  <rcc rId="1626" sId="1">
    <oc r="G76">
      <f>G88+G94+G100</f>
    </oc>
    <nc r="G76">
      <f>G88+G94+G100+G82</f>
    </nc>
  </rcc>
  <rcc rId="1627" sId="1">
    <oc r="H76">
      <f>H88+H94+H100</f>
    </oc>
    <nc r="H76">
      <f>H88+H94+H100+H82</f>
    </nc>
  </rcc>
  <rcc rId="1628" sId="1">
    <oc r="I76">
      <f>I88+I94+I100</f>
    </oc>
    <nc r="I76">
      <f>I88+I94+I100+I82</f>
    </nc>
  </rcc>
  <rcc rId="1629" sId="1">
    <oc r="C70">
      <f>C106+C76</f>
    </oc>
    <nc r="C70">
      <f>C106+C76</f>
    </nc>
  </rcc>
  <rcc rId="1630" sId="1">
    <oc r="C71">
      <f>C107+C77</f>
    </oc>
    <nc r="C71">
      <f>C107+C77</f>
    </nc>
  </rcc>
  <rcc rId="1631" sId="1">
    <oc r="B86" t="inlineStr">
      <is>
        <t>Приобретение жилых помещений в целях обеспечения жильём граждан (ДАиГ)</t>
      </is>
    </oc>
    <nc r="B86" t="inlineStr">
      <is>
        <t>Выплата субсидий на приобретение жилых помещений в целях ликвидации и расселения приспособленных для проживания строений в посёлках (ДАиГ)</t>
      </is>
    </nc>
  </rcc>
  <rcc rId="1632" sId="1">
    <oc r="J86" t="inlineStr">
      <is>
        <t>В апреле, мае, июне 2018 года аукционы на приобретение жилых помещений признаны не состоявшимися по причине отсутствия заявок на участие. Подведение итогов аукционов по заявкам на приобретение 5 квартир 1-комнатных, 6 квартир 2-комнатных состоится 9-16 июля. Размещение остальных закупок состоится в июле 2018 года.</t>
      </is>
    </oc>
    <nc r="J86" t="inlineStr">
      <is>
        <t>Ведется работа с участниками программы по оформлению необходимых документов для получения субсидии на приобретение жилых помещений</t>
      </is>
    </nc>
  </rcc>
  <rfmt sheetId="1" sqref="A86:XFD91" start="0" length="2147483647">
    <dxf>
      <font>
        <color auto="1"/>
      </font>
    </dxf>
  </rfmt>
  <rcc rId="1633" sId="1">
    <nc r="J80" t="inlineStr">
      <is>
        <t>В апреле, мае, июне, июле 2018 года аукционы на приобретение жилых помещений признаны не состоявшимися по причине отсутствия заявок на участие. Размещение очередных закупок состоится в августе 2018 года.</t>
      </is>
    </nc>
  </rcc>
  <rfmt sheetId="1" sqref="A74:XFD85" start="0" length="2147483647">
    <dxf>
      <font>
        <color auto="1"/>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86" start="0" length="2147483647">
    <dxf>
      <font>
        <i val="0"/>
      </font>
    </dxf>
  </rfmt>
  <rfmt sheetId="1" sqref="J86" start="0" length="2147483647">
    <dxf>
      <font>
        <sz val="16"/>
      </font>
    </dxf>
  </rfmt>
  <rcc rId="1493" sId="1">
    <oc r="J86" t="inlineStr">
      <is>
        <t xml:space="preserve">Размещение закупки на выполнение работ по определению границ зон затопления, подтопления на территории муниципального образования городской округ город Сургут запланировано на III квартал 2018года. </t>
      </is>
    </oc>
    <nc r="J86" t="inlineStr">
      <is>
        <t xml:space="preserve">Размещение закупки на выполнение работ по определению границ зон затопления, подтопления на территории муниципального образования городской округ город Сургут запланировано на август 2018года. </t>
      </is>
    </nc>
  </rc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4" sId="1" numFmtId="4">
    <oc r="C124">
      <v>4492.2</v>
    </oc>
    <nc r="C124">
      <v>3644.44</v>
    </nc>
  </rcc>
  <rcc rId="1635" sId="1" numFmtId="4">
    <oc r="C123">
      <v>706.1</v>
    </oc>
    <nc r="C123">
      <v>572.84</v>
    </nc>
  </rcc>
  <rcc rId="1636" sId="1" numFmtId="4">
    <oc r="C135">
      <f>D135</f>
    </oc>
    <nc r="C135">
      <v>7927.2</v>
    </nc>
  </rcc>
  <rcc rId="1637" sId="1" numFmtId="4">
    <oc r="D135">
      <f>7134.5+792.7</f>
    </oc>
    <nc r="D135">
      <v>7927.2</v>
    </nc>
  </rcc>
  <rfmt sheetId="1" sqref="A68:XFD73" start="0" length="2147483647">
    <dxf>
      <font>
        <color auto="1"/>
      </font>
    </dxf>
  </rfmt>
  <rfmt sheetId="1" sqref="A146:XFD151" start="0" length="2147483647">
    <dxf>
      <font>
        <color auto="1"/>
      </font>
    </dxf>
  </rfmt>
  <rfmt sheetId="1" sqref="A116:XFD139" start="0" length="2147483647">
    <dxf>
      <font>
        <color auto="1"/>
      </font>
    </dxf>
  </rfmt>
  <rcc rId="1638" sId="1">
    <oc r="J122"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3 606 876 руб.                                                                                    
    </t>
      </is>
    </oc>
    <nc r="J122" t="inlineStr">
      <is>
        <r>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t>
        </r>
        <r>
          <rPr>
            <sz val="16"/>
            <color rgb="FFFF0000"/>
            <rFont val="Times New Roman"/>
            <family val="1"/>
            <charset val="204"/>
          </rPr>
          <t xml:space="preserve">3 606 876 руб.                                                                                    </t>
        </r>
        <r>
          <rPr>
            <sz val="16"/>
            <rFont val="Times New Roman"/>
            <family val="2"/>
            <charset val="204"/>
          </rPr>
          <t xml:space="preserve">
    </t>
        </r>
      </is>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22:J127" start="0" length="2147483647">
    <dxf>
      <font>
        <color auto="1"/>
      </font>
    </dxf>
  </rfmt>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9" sId="1">
    <oc r="J122" t="inlineStr">
      <is>
        <r>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t>
        </r>
        <r>
          <rPr>
            <sz val="16"/>
            <color rgb="FFFF0000"/>
            <rFont val="Times New Roman"/>
            <family val="1"/>
            <charset val="204"/>
          </rPr>
          <t xml:space="preserve">3 606 876 руб.                                                                                    </t>
        </r>
        <r>
          <rPr>
            <sz val="16"/>
            <rFont val="Times New Roman"/>
            <family val="2"/>
            <charset val="204"/>
          </rPr>
          <t xml:space="preserve">
    </t>
        </r>
      </is>
    </oc>
    <nc r="J122" t="inlineStr">
      <is>
        <r>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t>
        </r>
        <r>
          <rPr>
            <sz val="16"/>
            <color rgb="FFFF0000"/>
            <rFont val="Times New Roman"/>
            <family val="1"/>
            <charset val="204"/>
          </rPr>
          <t xml:space="preserve">3 606 876 руб.                                                                                    </t>
        </r>
        <r>
          <rPr>
            <sz val="16"/>
            <rFont val="Times New Roman"/>
            <family val="2"/>
            <charset val="204"/>
          </rPr>
          <t xml:space="preserve">
    </t>
        </r>
      </is>
    </nc>
  </rcc>
  <rfmt sheetId="1" sqref="J122:J127" start="0" length="2147483647">
    <dxf>
      <font>
        <color auto="1"/>
      </font>
    </dxf>
  </rfmt>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80" start="0" length="2147483647">
    <dxf>
      <font>
        <b/>
      </font>
    </dxf>
  </rfmt>
  <rfmt sheetId="1" sqref="J80" start="0" length="2147483647">
    <dxf>
      <font>
        <b val="0"/>
      </font>
    </dxf>
  </rfmt>
  <rfmt sheetId="1" sqref="J80" start="0" length="2147483647">
    <dxf>
      <font>
        <i val="0"/>
      </font>
    </dxf>
  </rfmt>
  <rfmt sheetId="1" sqref="J80" start="0" length="2147483647">
    <dxf>
      <font>
        <sz val="16"/>
      </font>
    </dxf>
  </rfmt>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0" sId="1" odxf="1" dxf="1">
    <o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odxf>
      <font>
        <sz val="16"/>
        <color rgb="FFFF0000"/>
      </font>
    </odxf>
    <ndxf>
      <font>
        <sz val="16"/>
        <color rgb="FFFF0000"/>
      </font>
    </ndxf>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1"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2"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3"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4"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5"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t>
        </r>
        <r>
          <rPr>
            <sz val="16"/>
            <color rgb="FFFF0000"/>
            <rFont val="Times New Roman"/>
            <family val="2"/>
            <charset val="204"/>
          </rPr>
          <t>планируемое количество для приобретения путевок - 200 шт.</t>
        </r>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4" sId="1">
    <oc r="D64">
      <f>D70+D112</f>
    </oc>
    <nc r="D64">
      <f>D70+D112</f>
    </nc>
  </rc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6" sId="1">
    <oc r="J49" t="inlineStr">
      <is>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oc>
    <nc r="J49" t="inlineStr">
      <is>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7"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t>
        </r>
        <r>
          <rPr>
            <sz val="16"/>
            <color rgb="FFFF0000"/>
            <rFont val="Times New Roman"/>
            <family val="2"/>
            <charset val="204"/>
          </rPr>
          <t>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8"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9"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0" sId="1" numFmtId="4">
    <oc r="C32">
      <v>282040</v>
    </oc>
    <nc r="C32">
      <v>308159</v>
    </nc>
  </rcc>
  <rcc rId="1651" sId="1" numFmtId="4">
    <oc r="E32">
      <v>192641.38</v>
    </oc>
    <nc r="E32">
      <v>213091.39</v>
    </nc>
  </rcc>
  <rcc rId="1652" sId="1" numFmtId="4">
    <oc r="G32">
      <v>107063.84</v>
    </oc>
    <nc r="G32">
      <v>125376.2</v>
    </nc>
  </rcc>
  <rfmt sheetId="1" sqref="A29:I35" start="0" length="2147483647">
    <dxf>
      <font>
        <color auto="1"/>
      </font>
    </dxf>
  </rfmt>
  <rcc rId="1653"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cv guid="{6E4A7295-8CE0-4D28-ABEF-D38EBAE7C204}" action="delete"/>
  <rdn rId="0" localSheetId="1" customView="1" name="Z_6E4A7295_8CE0_4D28_ABEF_D38EBAE7C204_.wvu.PrintArea" hidden="1" oldHidden="1">
    <formula>'на 01.07.2018'!$A$1:$J$205</formula>
    <oldFormula>'на 01.07.2018'!$A$1:$J$205</oldFormula>
  </rdn>
  <rdn rId="0" localSheetId="1" customView="1" name="Z_6E4A7295_8CE0_4D28_ABEF_D38EBAE7C204_.wvu.PrintTitles" hidden="1" oldHidden="1">
    <formula>'на 01.07.2018'!$5:$8</formula>
    <oldFormula>'на 01.07.2018'!$5:$8</oldFormula>
  </rdn>
  <rdn rId="0" localSheetId="1" customView="1" name="Z_6E4A7295_8CE0_4D28_ABEF_D38EBAE7C204_.wvu.FilterData" hidden="1" oldHidden="1">
    <formula>'на 01.07.2018'!$A$7:$J$409</formula>
    <oldFormula>'на 01.07.2018'!$A$7:$J$409</oldFormula>
  </rdn>
  <rcv guid="{6E4A7295-8CE0-4D28-ABEF-D38EBAE7C204}"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2:XFD67" start="0" length="2147483647">
    <dxf>
      <font>
        <color auto="1"/>
      </font>
    </dxf>
  </rfmt>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7" sId="1">
    <oc r="J140" t="inlineStr">
      <is>
        <t>ДАиГ: 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т.к. по окончании срока подачи заявок на участие в аукционе не подано ни одной заявки. 
27.03.2018 повторно размещена заявка на проведение аукциона. По итогам аукциона заключен муниципальный контракт на сумму 1 834,65 тыс.руб. (1 565,1 тыс.руб. - фед.ср-ва; 269,55 тыс.руб. - ср-ва окруж.бюджета), документы переданы для регистрации прав собственности, оплата будет произведена в августе 2018г.                          
Уведомлением ДФ ХМАО от 30.03.2018 доведены дополнительные средства: 490,6 тыс.руб. - средства окружного бюджета, 1 605,8 тыс.руб. - средства федерального бюджета. 
24.04.2018 повторно размещена заявка на проведение аукциона. По итогам аукциона заключен муниципальный контракт на сумму 1 585,4 тыс.руб. (фед.ср-ва), оплата  произведена.
Остаток средств - экономия, сложившаяся в результате проведения торгов.</t>
      </is>
    </oc>
    <nc r="J140" t="inlineStr">
      <is>
        <t>ДАиГ: 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т.к. по окончании срока подачи заявок на участие в аукционе не подано ни одной заявки. 
По итогам аукциона, состоявшегося 27.03.2018 года, заключен муниципальный контракт на сумму 1 834,65 тыс.руб. (1 565,1 тыс.руб. - фед.ср-ва; 269,55 тыс.руб. - ср-ва окруж.бюджета), документы переданы для регистрации прав собственности, оплата будет произведена в августе 2018г.                          
По итогам аукциона, состоявшегося 24.04.2018 года, заключен муниципальный контракт на сумму 1 585,4 тыс.руб. (фед.ср-ва), оплата  произведена.
Остаток средств - экономия, сложившаяся в результате проведения торгов.</t>
      </is>
    </nc>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01.07.2018'!$A$1:$J$207</formula>
    <oldFormula>'на 01.07.2018'!$A$1:$J$207</oldFormula>
  </rdn>
  <rdn rId="0" localSheetId="1" customView="1" name="Z_CA384592_0CFD_4322_A4EB_34EC04693944_.wvu.PrintTitles" hidden="1" oldHidden="1">
    <formula>'на 01.07.2018'!$5:$8</formula>
    <oldFormula>'на 01.07.2018'!$5:$8</oldFormula>
  </rdn>
  <rdn rId="0" localSheetId="1" customView="1" name="Z_CA384592_0CFD_4322_A4EB_34EC04693944_.wvu.FilterData" hidden="1" oldHidden="1">
    <formula>'на 01.07.2018'!$A$7:$J$409</formula>
    <oldFormula>'на 01.07.2018'!$A$7:$J$409</oldFormula>
  </rdn>
  <rcv guid="{CA384592-0CFD-4322-A4EB-34EC04693944}" action="add"/>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2:I67" start="0" length="2147483647">
    <dxf>
      <font>
        <color auto="1"/>
      </font>
    </dxf>
  </rfmt>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1" sId="1" odxf="1" dxf="1">
    <oc r="J152" t="inlineStr">
      <is>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состоянию на 01.08.2018 установлено 74 приборов учета ГХВС в муниципальных квартирах на сумму 171,79 тыс.руб. По заявлению нанимателя заключен договор от 11.05.2018 № 39  на установку ИПУ ХГВС (2 шт.) в муниципальной комнате с ООО "Все инструменты север" на сумму  2,8 тыс.руб. Работы выполнены и оплачены - 2,8 тыс.руб. Также запланированы работы по замене комплектующих АУРТЭ в 17 объектах социальной сферы.</t>
        </r>
        <r>
          <rPr>
            <sz val="16"/>
            <color rgb="FFFF0000"/>
            <rFont val="Times New Roman"/>
            <family val="2"/>
            <charset val="204"/>
          </rPr>
          <t xml:space="preserve">
</t>
        </r>
        <r>
          <rPr>
            <sz val="16"/>
            <rFont val="Times New Roman"/>
            <family val="1"/>
            <charset val="204"/>
          </rPr>
          <t xml:space="preserve">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rFont val="Times New Roman"/>
            <family val="1"/>
            <charset val="204"/>
          </rPr>
          <t xml:space="preserve"> УППЭК</t>
        </r>
        <r>
          <rPr>
            <sz val="16"/>
            <rFont val="Times New Roman"/>
            <family val="1"/>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oc>
    <nc r="J152" t="inlineStr">
      <is>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
2)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состоянию на 01.08.2018 установлено 74 приборов учета ГХВС в муниципальных квартирах на сумму 171,79 тыс.руб. По заявлению нанимателя заключен договор от 11.05.2018 № 39  на установку ИПУ ХГВС (2 шт.) в муниципальной комнате с ООО "Все инструменты север" на сумму  2,8 тыс.руб. Работы выполнены и оплачены - 2,8 тыс.руб. Также запланированы работы по замене комплектующих АУРТЭ в 17 объектах социальной сферы.</t>
        </r>
        <r>
          <rPr>
            <sz val="16"/>
            <color rgb="FFFF0000"/>
            <rFont val="Times New Roman"/>
            <family val="2"/>
            <charset val="204"/>
          </rPr>
          <t xml:space="preserve">
</t>
        </r>
        <r>
          <rPr>
            <sz val="16"/>
            <rFont val="Times New Roman"/>
            <family val="1"/>
            <charset val="204"/>
          </rPr>
          <t xml:space="preserve">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rFont val="Times New Roman"/>
            <family val="1"/>
            <charset val="204"/>
          </rPr>
          <t xml:space="preserve"> УППЭК</t>
        </r>
        <r>
          <rPr>
            <sz val="16"/>
            <rFont val="Times New Roman"/>
            <family val="1"/>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nc>
    <odxf>
      <font>
        <sz val="16"/>
        <color rgb="FFFF0000"/>
      </font>
    </odxf>
    <ndxf>
      <font>
        <sz val="16"/>
        <color rgb="FFFF0000"/>
      </font>
    </ndxf>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01.07.2018'!$A$1:$J$201</formula>
    <oldFormula>'на 01.07.2018'!$A$1:$J$201</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01.07.2018'!$96:$97,'на 01.07.2018'!$102:$103,'на 01.07.2018'!$108:$109,'на 01.07.2018'!$114:$115,'на 01.07.2018'!$120:$120,'на 01.07.2018'!$126:$127,'на 01.07.2018'!$132:$133,'на 01.07.2018'!$138:$139,'на 01.07.2018'!$144:$145,'на 01.07.2018'!$151:$152,'на 01.07.2018'!$159:$159,'на 01.07.2018'!$161:$165,'на 01.07.2018'!$170:$171,'на 01.07.2018'!$173:$173,'на 01.07.2018'!$177:$177,'на 01.07.2018'!$183:$184,'на 01.07.2018'!$187:$191,'на 01.07.2018'!$199:$199</formula>
    <oldFormula>'на 01.07.2018'!$19:$20,'на 01.07.2018'!$27:$28,'на 01.07.2018'!$34:$35,'на 01.07.2018'!$41:$42,'на 01.07.2018'!$47:$48,'на 01.07.2018'!$52:$54,'на 01.07.2018'!$56:$56,'на 01.07.2018'!$58:$60,'на 01.07.2018'!$66:$67,'на 01.07.2018'!$72:$73,'на 01.07.2018'!$78:$79,'на 01.07.2018'!$84:$85,'на 01.07.2018'!$96:$97,'на 01.07.2018'!$102:$103,'на 01.07.2018'!$108:$109,'на 01.07.2018'!$114:$115,'на 01.07.2018'!$120:$120,'на 01.07.2018'!$126:$127,'на 01.07.2018'!$132:$133,'на 01.07.2018'!$138:$139,'на 01.07.2018'!$144:$145,'на 01.07.2018'!$151:$152,'на 01.07.2018'!$159:$159,'на 01.07.2018'!$161:$165,'на 01.07.2018'!$170:$171,'на 01.07.2018'!$177:$177,'на 01.07.2018'!$183:$184,'на 01.07.2018'!$187:$191,'на 01.07.2018'!$199:$199</oldFormula>
  </rdn>
  <rdn rId="0" localSheetId="1" customView="1" name="Z_67ADFAE6_A9AF_44D7_8539_93CD0F6B7849_.wvu.FilterData" hidden="1" oldHidden="1">
    <formula>'на 01.07.2018'!$A$7:$J$403</formula>
    <oldFormula>'на 01.07.2018'!$A$7:$J$403</oldFormula>
  </rdn>
  <rcv guid="{67ADFAE6-A9AF-44D7-8539-93CD0F6B7849}"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2" sId="1">
    <oc r="J152" t="inlineStr">
      <is>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
2)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состоянию на 01.08.2018 установлено 74 приборов учета ГХВС в муниципальных квартирах на сумму 171,79 тыс.руб. По заявлению нанимателя заключен договор от 11.05.2018 № 39  на установку ИПУ ХГВС (2 шт.) в муниципальной комнате с ООО "Все инструменты север" на сумму  2,8 тыс.руб. Работы выполнены и оплачены - 2,8 тыс.руб. Также запланированы работы по замене комплектующих АУРТЭ в 17 объектах социальной сферы.</t>
        </r>
        <r>
          <rPr>
            <sz val="16"/>
            <color rgb="FFFF0000"/>
            <rFont val="Times New Roman"/>
            <family val="2"/>
            <charset val="204"/>
          </rPr>
          <t xml:space="preserve">
</t>
        </r>
        <r>
          <rPr>
            <sz val="16"/>
            <rFont val="Times New Roman"/>
            <family val="1"/>
            <charset val="204"/>
          </rPr>
          <t xml:space="preserve">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rFont val="Times New Roman"/>
            <family val="1"/>
            <charset val="204"/>
          </rPr>
          <t xml:space="preserve"> УППЭК</t>
        </r>
        <r>
          <rPr>
            <sz val="16"/>
            <rFont val="Times New Roman"/>
            <family val="1"/>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oc>
    <nc r="J152" t="inlineStr">
      <is>
        <r>
          <rPr>
            <u/>
            <sz val="16"/>
            <rFont val="Times New Roman"/>
            <family val="1"/>
            <charset val="204"/>
          </rPr>
          <t xml:space="preserve">ДГХ: 
</t>
        </r>
        <r>
          <rPr>
            <sz val="16"/>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t>
        </r>
        <r>
          <rPr>
            <sz val="16"/>
            <color rgb="FFFF0000"/>
            <rFont val="Times New Roman"/>
            <family val="2"/>
            <charset val="204"/>
          </rPr>
          <t xml:space="preserve">
</t>
        </r>
        <r>
          <rPr>
            <sz val="16"/>
            <rFont val="Times New Roman"/>
            <family val="1"/>
            <charset val="204"/>
          </rPr>
          <t>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rgb="FFFF0000"/>
            <rFont val="Times New Roman"/>
            <family val="2"/>
            <charset val="204"/>
          </rPr>
          <t xml:space="preserve">
</t>
        </r>
        <r>
          <rPr>
            <sz val="16"/>
            <rFont val="Times New Roman"/>
            <family val="1"/>
            <charset val="204"/>
          </rPr>
          <t>-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t>
        </r>
        <r>
          <rPr>
            <sz val="16"/>
            <color rgb="FFFF0000"/>
            <rFont val="Times New Roman"/>
            <family val="2"/>
            <charset val="204"/>
          </rPr>
          <t xml:space="preserve">
</t>
        </r>
        <r>
          <rPr>
            <sz val="16"/>
            <rFont val="Times New Roman"/>
            <family val="1"/>
            <charset val="204"/>
          </rPr>
          <t>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Предоставлена субсидия за январь-июнь 2018 года в сумме 2843,13 тыс.руб.
2) расходы на оплату труда для осуществления переданного государственного полномочия.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состоянию на 01.08.2018 установлено 74 приборов учета ГХВС в муниципальных квартирах на сумму 171,79 тыс.руб. По заявлению нанимателя заключен договор от 11.05.2018 № 39  на установку ИПУ ХГВС (2 шт.) в муниципальной комнате с ООО "Все инструменты север" на сумму  2,8 тыс.руб. Работы выполнены и оплачены - 2,8 тыс.руб. Также запланированы работы по замене комплектующих АУРТЭ в 17 объектах социальной сферы.</t>
        </r>
        <r>
          <rPr>
            <sz val="16"/>
            <color rgb="FFFF0000"/>
            <rFont val="Times New Roman"/>
            <family val="2"/>
            <charset val="204"/>
          </rPr>
          <t xml:space="preserve">
</t>
        </r>
        <r>
          <rPr>
            <sz val="16"/>
            <rFont val="Times New Roman"/>
            <family val="1"/>
            <charset val="204"/>
          </rPr>
          <t xml:space="preserve">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rFont val="Times New Roman"/>
            <family val="1"/>
            <charset val="204"/>
          </rPr>
          <t>УППЭК</t>
        </r>
        <r>
          <rPr>
            <sz val="16"/>
            <rFont val="Times New Roman"/>
            <family val="1"/>
            <charset val="204"/>
          </rPr>
          <t xml:space="preserve">: в 2018 году планируется благоустройство объекта  "Сквер в мкр-не 31". Средства  будут освоены в течение  года.
</t>
        </r>
        <r>
          <rPr>
            <sz val="36"/>
            <color rgb="FFFF0000"/>
            <rFont val="Times New Roman"/>
            <family val="2"/>
            <charset val="204"/>
          </rPr>
          <t xml:space="preserve">
                                                        </t>
        </r>
        <r>
          <rPr>
            <sz val="16"/>
            <color rgb="FFFF0000"/>
            <rFont val="Times New Roman"/>
            <family val="2"/>
            <charset val="204"/>
          </rPr>
          <t xml:space="preserve">                                                    </t>
        </r>
      </is>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3" sId="1">
    <oc r="J185" t="inlineStr">
      <is>
        <r>
          <rPr>
            <u/>
            <sz val="16"/>
            <rFont val="Times New Roman"/>
            <family val="1"/>
            <charset val="204"/>
          </rPr>
          <t>ДГХ</t>
        </r>
        <r>
          <rPr>
            <sz val="16"/>
            <rFont val="Times New Roman"/>
            <family val="1"/>
            <charset val="204"/>
          </rPr>
          <t>: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Заключен муниципальный контракт от 23.07.2018 №44-ГХ с ООО "Дорстройиндустрия" на выполнение работ по ремонту автомобильной дороги по ул. Грибоедова  (участок от Грибоедовской развязки в сторону ул. Крылова) на сумму 1 923,21 тыс.руб., из них средства окружного бюджета 1 825,48 тыс.руб., средства городского бюджета 97,73 тыс.руб. Планируется отремонтировать 834,9 кв.м. 
По состоянию на 01.08.2018 отремонтировано дорог площадью 103 215,9 кв.м.</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is>
    </oc>
    <nc r="J185" t="inlineStr">
      <is>
        <r>
          <rPr>
            <u/>
            <sz val="16"/>
            <rFont val="Times New Roman"/>
            <family val="1"/>
            <charset val="204"/>
          </rPr>
          <t>ДГХ</t>
        </r>
        <r>
          <rPr>
            <sz val="16"/>
            <rFont val="Times New Roman"/>
            <family val="1"/>
            <charset val="204"/>
          </rPr>
          <t>: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Заключен муниципальный контракт от 23.07.2018 №44-ГХ с ООО "Дорстройиндустрия" на выполнение работ по ремонту автомобильной дороги по ул. Грибоедова  (участок от Грибоедовской развязки в сторону ул. Крылова) на сумму 1 923,21 тыс.руб., из них средства окружного бюджета 1 825,48 тыс.руб., средства городского бюджета 97,73 тыс.руб. Планируется отремонтировать 834,9 кв.м. 
По состоянию на 01.08.2018 отремонтировано дорог площадью 103 215,9 кв.м.</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is>
    </nc>
  </rcc>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01.07.2018'!$A$1:$J$207</formula>
    <oldFormula>'на 01.07.2018'!$A$1:$J$207</oldFormula>
  </rdn>
  <rdn rId="0" localSheetId="1" customView="1" name="Z_CA384592_0CFD_4322_A4EB_34EC04693944_.wvu.PrintTitles" hidden="1" oldHidden="1">
    <formula>'на 01.07.2018'!$5:$8</formula>
    <oldFormula>'на 01.07.2018'!$5:$8</oldFormula>
  </rdn>
  <rdn rId="0" localSheetId="1" customView="1" name="Z_CA384592_0CFD_4322_A4EB_34EC04693944_.wvu.FilterData" hidden="1" oldHidden="1">
    <formula>'на 01.07.2018'!$A$7:$J$409</formula>
    <oldFormula>'на 01.07.2018'!$A$7:$J$409</oldFormula>
  </rdn>
  <rcv guid="{CA384592-0CFD-4322-A4EB-34EC04693944}" action="add"/>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01.07.2018'!$A$1:$J$207</formula>
    <oldFormula>'на 01.07.2018'!$A$1:$J$207</oldFormula>
  </rdn>
  <rdn rId="0" localSheetId="1" customView="1" name="Z_CA384592_0CFD_4322_A4EB_34EC04693944_.wvu.PrintTitles" hidden="1" oldHidden="1">
    <formula>'на 01.07.2018'!$5:$8</formula>
    <oldFormula>'на 01.07.2018'!$5:$8</oldFormula>
  </rdn>
  <rdn rId="0" localSheetId="1" customView="1" name="Z_CA384592_0CFD_4322_A4EB_34EC04693944_.wvu.FilterData" hidden="1" oldHidden="1">
    <formula>'на 01.07.2018'!$A$7:$J$409</formula>
    <oldFormula>'на 01.07.2018'!$A$7:$J$409</oldFormula>
  </rdn>
  <rcv guid="{CA384592-0CFD-4322-A4EB-34EC04693944}" action="add"/>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0"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Заключен муниципальный контракт от 27.06.2017 № 21-ГХ с ООО "Виктум" на ремонт квартиры по ул. Майская, 10, кв. 147 на сумму 200,08 тыс.руб. Срок выполнения работ - 60 дней с даты заключения контракта. 
4) Планируется к размещению на конкурс работы по ремонту квартиры по ул. Мира, 9, кв. 97 на сумму 192,26 тыс. руб. Подача заявки - август 2018, проведение конкурса - сентябрь, выполнение работ - октябрь 2018.
5) 119,96 тыс.руб. - экономия по итогам проведения торгов.
6)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3</t>
        </r>
        <r>
          <rPr>
            <sz val="16"/>
            <rFont val="Times New Roman"/>
            <family val="1"/>
            <charset val="204"/>
          </rPr>
          <t>)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1"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3</t>
        </r>
        <r>
          <rPr>
            <sz val="16"/>
            <rFont val="Times New Roman"/>
            <family val="1"/>
            <charset val="204"/>
          </rPr>
          <t>)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01.07.2018'!$A$1:$J$207</formula>
    <oldFormula>'на 01.07.2018'!$A$1:$J$207</oldFormula>
  </rdn>
  <rdn rId="0" localSheetId="1" customView="1" name="Z_CA384592_0CFD_4322_A4EB_34EC04693944_.wvu.PrintTitles" hidden="1" oldHidden="1">
    <formula>'на 01.07.2018'!$5:$8</formula>
    <oldFormula>'на 01.07.2018'!$5:$8</oldFormula>
  </rdn>
  <rdn rId="0" localSheetId="1" customView="1" name="Z_CA384592_0CFD_4322_A4EB_34EC04693944_.wvu.FilterData" hidden="1" oldHidden="1">
    <formula>'на 01.07.2018'!$A$7:$J$409</formula>
    <oldFormula>'на 01.07.2018'!$A$7:$J$409</oldFormula>
  </rdn>
  <rcv guid="{CA384592-0CFD-4322-A4EB-34EC04693944}" action="add"/>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5" sId="1">
    <o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t>
        </r>
        <r>
          <rPr>
            <sz val="16"/>
            <color rgb="FFFF0000"/>
            <rFont val="Times New Roman"/>
            <family val="2"/>
            <charset val="204"/>
          </rPr>
          <t xml:space="preserve">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запланирована реконструкция уличных водопроводных сетей с применением современных материалов протяженностью 0,9  км, установка 2 частотных преобразователя на котельном оборудовании, ремонт магистральные тепловых сети в двухтрубном исчислении протяжённостью 855 пог.м., произвести замену светильников на светильники с энергосберегающими лампами на 19 объектах.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1 752,27299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color rgb="FFFF0000"/>
            <rFont val="Times New Roman"/>
            <family val="2"/>
            <charset val="204"/>
          </rPr>
          <t xml:space="preserve">ДАиГ: </t>
        </r>
        <r>
          <rPr>
            <sz val="16"/>
            <color rgb="FFFF0000"/>
            <rFont val="Times New Roman"/>
            <family val="2"/>
            <charset val="204"/>
          </rPr>
          <t>В рамках данной программы предусмотрены средства на строительство объекта  «Пешеходный мост в сквере "Старожилов" в г.Сургуте». Электронные аукционы на выполнение работ по строительству объекта 21.03.2018 и 10.05.2018 признаны несостоявшимися в соотвествии с ч.16. ст.66 ФЗ № 44-ФЗ в связи с отсутствием заявок от претендентов. Очередное размещение заявки состоялось 25.05.2018. Подведение итогов аукциона 20.06.2018. Планируемое окончание работ - декабрь 2018.</t>
        </r>
        <r>
          <rPr>
            <u/>
            <sz val="16"/>
            <color rgb="FFFF0000"/>
            <rFont val="Times New Roman"/>
            <family val="2"/>
            <charset val="204"/>
          </rPr>
          <t xml:space="preserve">
 УППЭК</t>
        </r>
        <r>
          <rPr>
            <sz val="16"/>
            <color rgb="FFFF0000"/>
            <rFont val="Times New Roman"/>
            <family val="2"/>
            <charset val="204"/>
          </rPr>
          <t xml:space="preserve">: в 2018 году планируется благоустройство объекта  "Сквер в мкр-не 31". Средства  будут освоены в течение  года.
</t>
        </r>
        <r>
          <rPr>
            <sz val="24"/>
            <color rgb="FFFF0000"/>
            <rFont val="Times New Roman"/>
            <family val="2"/>
            <charset val="204"/>
          </rPr>
          <t xml:space="preserve">
                   </t>
        </r>
        <r>
          <rPr>
            <sz val="16"/>
            <color rgb="FFFF0000"/>
            <rFont val="Times New Roman"/>
            <family val="2"/>
            <charset val="204"/>
          </rPr>
          <t xml:space="preserve">                                                                                         </t>
        </r>
      </is>
    </oc>
    <n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г , 11.05.2018 г. и 15.06.2018 г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cv guid="{CCF533A2-322B-40E2-88B2-065E6D1D35B4}" action="delete"/>
  <rdn rId="0" localSheetId="1" customView="1" name="Z_CCF533A2_322B_40E2_88B2_065E6D1D35B4_.wvu.PrintArea" hidden="1" oldHidden="1">
    <formula>'на 01.05.2018'!$A$1:$J$193</formula>
    <oldFormula>'на 01.05.2018'!$A$1:$J$193</oldFormula>
  </rdn>
  <rdn rId="0" localSheetId="1" customView="1" name="Z_CCF533A2_322B_40E2_88B2_065E6D1D35B4_.wvu.PrintTitles" hidden="1" oldHidden="1">
    <formula>'на 01.05.2018'!$5:$8</formula>
    <oldFormula>'на 01.05.2018'!$5:$8</oldFormula>
  </rdn>
  <rdn rId="0" localSheetId="1" customView="1" name="Z_CCF533A2_322B_40E2_88B2_065E6D1D35B4_.wvu.FilterData" hidden="1" oldHidden="1">
    <formula>'на 01.05.2018'!$A$7:$J$397</formula>
    <oldFormula>'на 01.05.2018'!$A$7:$J$397</oldFormula>
  </rdn>
  <rcv guid="{CCF533A2-322B-40E2-88B2-065E6D1D35B4}" action="add"/>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9" sId="1">
    <o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color rgb="FFFF0000"/>
            <rFont val="Times New Roman"/>
            <family val="2"/>
            <charset val="204"/>
          </rPr>
          <t>ДАиГ:</t>
        </r>
        <r>
          <rPr>
            <sz val="16"/>
            <color rgb="FFFF0000"/>
            <rFont val="Times New Roman"/>
            <family val="2"/>
            <charset val="204"/>
          </rPr>
          <t xml:space="preserve"> 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В 2018 году планируется заключение контракта на подключение объекта "Средняя общеобразовательная школа в микрорайоне 33 г.Сургута" к электрическим сетям (на сумму 82,2 тыс. руб.).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01.06.2018 года по педагогическим работникам муниципальных организаций дополнительного образования детей составило 78 800,00 рублей. </t>
        </r>
      </is>
    </oc>
    <n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01.06.2018 года по педагогическим работникам муниципальных организаций дополнительного образования детей составило 78 800,00 рублей. </t>
        </r>
      </is>
    </nc>
  </rcc>
  <rcc rId="1260"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 В рамках реализации мероприятий программы планируется приобретение жилых помещений для детей-сирот и детей оставшихся без попечения родителей. 
Согласно плану-графику аукцион на приобретение 1 квартиры состоялся в апреле 2018 года.
Аукцион на приобретение 32 квартир в апреле 2018 года признан не состоявшимся по причине отсутствия претендентов на участие. 
30.03.2018 года выделены дополнительные средства из окружного бюджета.
Заявка на приобретение квартир будет размещена повторно в июне 2018 года на всю сумму.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1" sId="1">
    <o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г , 11.05.2018 г. и 15.06.2018 г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oc>
    <n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cc rId="1262" sId="1">
    <oc r="J173" t="inlineStr">
      <is>
        <r>
          <rPr>
            <u/>
            <sz val="16"/>
            <color theme="1"/>
            <rFont val="Times New Roman"/>
            <family val="1"/>
            <charset val="204"/>
          </rPr>
          <t>ДГХ</t>
        </r>
        <r>
          <rPr>
            <sz val="16"/>
            <color theme="1"/>
            <rFont val="Times New Roman"/>
            <family val="1"/>
            <charset val="204"/>
          </rPr>
          <t>: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- 39,9%, по дороге - 9,9 %</t>
        </r>
      </is>
    </oc>
    <nc r="J173" t="inlineStr">
      <is>
        <r>
          <rPr>
            <u/>
            <sz val="16"/>
            <color theme="1"/>
            <rFont val="Times New Roman"/>
            <family val="1"/>
            <charset val="204"/>
          </rPr>
          <t>ДГХ</t>
        </r>
        <r>
          <rPr>
            <sz val="16"/>
            <color theme="1"/>
            <rFont val="Times New Roman"/>
            <family val="1"/>
            <charset val="204"/>
          </rPr>
          <t>: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- 38,9%, по дороге - 9,9 %</t>
        </r>
      </is>
    </nc>
  </rcc>
  <rcc rId="1263" sId="1" numFmtId="4">
    <oc r="I175">
      <v>368367.5</v>
    </oc>
    <nc r="I175">
      <f>368367.5+32013.1</f>
    </nc>
  </rcc>
  <rcc rId="1264" sId="1" numFmtId="4">
    <oc r="I176">
      <v>19389.5</v>
    </oc>
    <nc r="I176">
      <f>19389.5+1684.9</f>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9"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5" sId="1">
    <oc r="J128" t="inlineStr">
      <is>
        <t>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 т.к. по окончании срока подачи заявок на участие в аукционе не подано ни одной заявки. 
27.03.2018 повторно размещена заявка на проведение аукциона. По итогам аукциона заключен муниципальный контракт на сумму 1 834,645 тыс.руб (1 565,1 тыс.руб. - фед.ср-ва, 269,545 тыс.руб. - ср-ва окруж.бюджета).                          
Уведомлением ДФ ХМАО от 30.03.2018 доведены дополнительные средства: 490,6 тыс.руб. - средства окружного бюджета, 1605,8 тыс.руб. - средства федерального бюджета. 
24.04.2018 повторно размещена заявка на проведение аукциона. По итогам аукциона будет заключен муниципальный контракт на сумму 1 585,4 тыс.руб. - фед.ср-ва.
Остаток средств - экономия, сложившаяся в резельтате проведения торгов.</t>
      </is>
    </oc>
    <nc r="J128" t="inlineStr">
      <is>
        <t>ДАиГ: 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т.к. по окончании срока подачи заявок на участие в аукционе не подано ни одной заявки. 
27.03.2018 повторно размещена заявка на проведение аукциона. По итогам аукциона заключен муниципальный контракт на сумму 1 834,65 тыс.руб. (1 565,1 тыс.руб. - фед.ср-ва; 269,55 тыс.руб. - ср-ва окруж.бюджета).                          
Уведомлением ДФ ХМАО от 30.03.2018 доведены дополнительные средства: 490,6 тыс.руб. - средства окружного бюджета, 1 605,8 тыс.руб. - средства федерального бюджета. 
24.04.2018 повторно размещена заявка на проведение аукциона. По итогам аукциона заключен муниципальный контракт на сумму 1 585,4 тыс.руб. - фед.ср-ва. Оплата по заключенным контрактам будет произведена в июле 2018 года.
Остаток средств - экономия, сложившаяся в результате проведения торгов.</t>
      </is>
    </nc>
  </rcc>
  <rfmt sheetId="1" sqref="A128:XFD133" start="0" length="2147483647">
    <dxf>
      <font>
        <color auto="1"/>
      </font>
    </dxf>
  </rfmt>
  <rcv guid="{99950613-28E7-4EC2-B918-559A2757B0A9}" action="delete"/>
  <rdn rId="0" localSheetId="1" customView="1" name="Z_99950613_28E7_4EC2_B918_559A2757B0A9_.wvu.PrintArea" hidden="1" oldHidden="1">
    <formula>'на 01.05.2018'!$A$1:$J$195</formula>
    <oldFormula>'на 01.05.2018'!$A$1:$J$195</oldFormula>
  </rdn>
  <rdn rId="0" localSheetId="1" customView="1" name="Z_99950613_28E7_4EC2_B918_559A2757B0A9_.wvu.PrintTitles" hidden="1" oldHidden="1">
    <formula>'на 01.05.2018'!$5:$8</formula>
    <oldFormula>'на 01.05.2018'!$5:$8</oldFormula>
  </rdn>
  <rdn rId="0" localSheetId="1" customView="1" name="Z_99950613_28E7_4EC2_B918_559A2757B0A9_.wvu.FilterData" hidden="1" oldHidden="1">
    <formula>'на 01.05.2018'!$A$7:$J$397</formula>
    <oldFormula>'на 01.05.2018'!$A$7:$J$397</oldFormula>
  </rdn>
  <rcv guid="{99950613-28E7-4EC2-B918-559A2757B0A9}" action="add"/>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9" sId="1">
    <oc r="J98" t="inlineStr">
      <is>
        <t xml:space="preserve">Заключен  МК № 08/2017 от 25.10.2017 с ООО СК "ЮВиС"  на выполнение работ по строительству объекта "Улица Киртбая от  ул. 1 "З" до ул. 3 "З" . Цена контракта - 678 069,2 тыс.руб. В 2017 году выполнены работы на сумму  83 768,8 тыс.руб. Срок выполнения работ по 30 июня 2019 года. Ориентировочный срок ввода объекта в эксплуатацию - июль 2019 года.  
Общая готовность по объекту - 39,9%, по сетям - 72,4% </t>
      </is>
    </oc>
    <nc r="J98" t="inlineStr">
      <is>
        <t>Заключен  МК № 08/2017 от 25.10.2017 с ООО СК "ЮВиС"  на выполнение работ по строительству объекта "Улица Киртбая от  ул. 1 "З" до ул. 3 "З" . Цена контракта - 678 069,2 тыс.руб. В 2017 году выполнены работы на сумму  83 768,8 тыс.руб. Срок выполнения работ по 30 июня 2019 года. Ориентировочный срок ввода объекта в эксплуатацию - июль 2019 года.  
В связи с корректировкой принятых работ за май 2018 года средства окружного бюджета в размере 42137,7 тыс. руб. будут оплачены в следующем отчетном периоде. Общая готовность  по объекту - 38,9%, по сетям  - 70,5 %, с учетом произведенной корректировки.</t>
      </is>
    </nc>
  </rcc>
  <rcc rId="1270" sId="1" numFmtId="4">
    <oc r="G101">
      <v>37350.550000000003</v>
    </oc>
    <nc r="G101">
      <v>35733.57</v>
    </nc>
  </rcc>
  <rcc rId="1271" sId="1" numFmtId="4">
    <oc r="E101">
      <v>37350.550000000003</v>
    </oc>
    <nc r="E101">
      <v>35733.57</v>
    </nc>
  </rcc>
  <rfmt sheetId="1" sqref="A98:XFD103" start="0" length="2147483647">
    <dxf>
      <font>
        <color auto="1"/>
      </font>
    </dxf>
  </rfmt>
  <rfmt sheetId="1" sqref="A92:XFD97" start="0" length="2147483647">
    <dxf>
      <font>
        <color auto="1"/>
      </font>
    </dxf>
  </rfmt>
  <rfmt sheetId="1" sqref="A86:XFD91" start="0" length="2147483647">
    <dxf>
      <font>
        <color auto="1"/>
      </font>
    </dxf>
  </rfmt>
  <rcc rId="1272" sId="1" numFmtId="4">
    <oc r="D82">
      <v>121231.3</v>
    </oc>
    <nc r="D82">
      <v>515357.2</v>
    </nc>
  </rcc>
  <rcc rId="1273" sId="1" numFmtId="4">
    <oc r="I82">
      <v>121231.3</v>
    </oc>
    <nc r="I82">
      <v>515357.2</v>
    </nc>
  </rcc>
  <rcc rId="1274" sId="1">
    <oc r="J86" t="inlineStr">
      <is>
        <t>Размещение закупки на выполнение работ по  подготовке изменений в проект межевания и проект планировки территории улично - дорожной сети города Сургута в части "красных" линий запланировано на III квартал 2018года</t>
      </is>
    </oc>
    <nc r="J86" t="inlineStr">
      <is>
        <t xml:space="preserve">Размещение закупки на выполнение работ по разработке проекта планировки в границах улиц 30 лет Победы, Маяковского, Музейной и проекта межевания территории в границах улиц Маяковского, 30 лет Победы, проспекта Мира в городе Сургуте  запланировано на III квартал 2018года. </t>
      </is>
    </nc>
  </rcc>
  <rfmt sheetId="1" sqref="A80:XFD85" start="0" length="2147483647">
    <dxf>
      <font>
        <color auto="1"/>
      </font>
    </dxf>
  </rfmt>
  <rfmt sheetId="1" sqref="A74:XFD79" start="0" length="2147483647">
    <dxf>
      <font>
        <color auto="1"/>
      </font>
    </dxf>
  </rfmt>
  <rfmt sheetId="1" sqref="A68:XFD73" start="0" length="2147483647">
    <dxf>
      <font>
        <color auto="1"/>
      </font>
    </dxf>
  </rfmt>
  <rcc rId="1275" sId="1">
    <oc r="J80" t="inlineStr">
      <is>
        <t>В апреле, мае 2018 года аукционы на приобретение жилых помещений признаны не состоявшимися по причине отсутствия заявок на участие. Подведение итогов акциона по заявкам, размещенным 29-30 мая 2018 года, согласно плану-графику, состоится в июне 2018 года (15 - 1 комн.квартир, 11 - 2-х комнт.квартир)</t>
      </is>
    </oc>
    <nc r="J80" t="inlineStr">
      <is>
        <t>В апреле, мае, июне 2018 года аукционы на приобретение жилых помещений признаны не состоявшимися по причине отсутствия заявок на участие. Подведение итогов аукционов по заявкам на приобретение 5 квартир 1-комнатных, 6 квартир 2-комнатных состоится 9-16 июля. Размещение остальных закупок состоится в июле 2018 года.</t>
      </is>
    </nc>
  </rcc>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16:XFD121" start="0" length="2147483647">
    <dxf>
      <font>
        <color auto="1"/>
      </font>
    </dxf>
  </rfmt>
  <rfmt sheetId="1" sqref="A110:XFD115" start="0" length="2147483647">
    <dxf>
      <font>
        <color auto="1"/>
      </font>
    </dxf>
  </rfmt>
  <rfmt sheetId="1" sqref="A122:XFD127" start="0" length="2147483647">
    <dxf>
      <font>
        <color auto="1"/>
      </font>
    </dxf>
  </rfmt>
  <rfmt sheetId="1" sqref="A134:XFD139" start="0" length="2147483647">
    <dxf>
      <font>
        <color auto="1"/>
      </font>
    </dxf>
  </rfmt>
  <rfmt sheetId="1" sqref="A104:XFD109" start="0" length="2147483647">
    <dxf>
      <font>
        <color auto="1"/>
      </font>
    </dxf>
  </rfmt>
  <rcc rId="1276" sId="1" numFmtId="4">
    <oc r="D82">
      <v>515357.2</v>
    </oc>
    <nc r="D82">
      <v>575357.19999999995</v>
    </nc>
  </rcc>
  <rfmt sheetId="1" sqref="C63:C64" start="0" length="2147483647">
    <dxf>
      <font>
        <color auto="1"/>
      </font>
    </dxf>
  </rfmt>
  <rfmt sheetId="1" sqref="D63" start="0" length="2147483647">
    <dxf>
      <font>
        <color auto="1"/>
      </font>
    </dxf>
  </rfmt>
  <rfmt sheetId="1" sqref="D64" start="0" length="2147483647">
    <dxf>
      <font>
        <color auto="1"/>
      </font>
    </dxf>
  </rfmt>
  <rfmt sheetId="1" sqref="G64:G65" start="0" length="2147483647">
    <dxf>
      <font>
        <color auto="1"/>
      </font>
    </dxf>
  </rfmt>
  <rcc rId="1277" sId="1" numFmtId="4">
    <nc r="E118">
      <v>6.55</v>
    </nc>
  </rcc>
  <rcc rId="1278" sId="1" numFmtId="4">
    <oc r="C101">
      <v>50278.62</v>
    </oc>
    <nc r="C101">
      <v>50278.63</v>
    </nc>
  </rcc>
  <rcc rId="1279" sId="1" numFmtId="4">
    <oc r="D101">
      <v>50278.62</v>
    </oc>
    <nc r="D101">
      <v>50278.63</v>
    </nc>
  </rcc>
  <rfmt sheetId="1" sqref="A62:XFD67" start="0" length="2147483647">
    <dxf>
      <font>
        <color auto="1"/>
      </font>
    </dxf>
  </rfmt>
  <rcc rId="1280" sId="1" numFmtId="4">
    <oc r="I82">
      <v>515357.2</v>
    </oc>
    <nc r="I82">
      <v>575357.19999999995</v>
    </nc>
  </rcc>
  <rcc rId="1281" sId="1" numFmtId="4">
    <oc r="I101">
      <v>50278.62</v>
    </oc>
    <nc r="I101">
      <v>50278.63</v>
    </nc>
  </rcc>
  <rcv guid="{99950613-28E7-4EC2-B918-559A2757B0A9}" action="delete"/>
  <rdn rId="0" localSheetId="1" customView="1" name="Z_99950613_28E7_4EC2_B918_559A2757B0A9_.wvu.PrintArea" hidden="1" oldHidden="1">
    <formula>'на 01.05.2018'!$A$1:$J$195</formula>
    <oldFormula>'на 01.05.2018'!$A$1:$J$195</oldFormula>
  </rdn>
  <rdn rId="0" localSheetId="1" customView="1" name="Z_99950613_28E7_4EC2_B918_559A2757B0A9_.wvu.PrintTitles" hidden="1" oldHidden="1">
    <formula>'на 01.05.2018'!$5:$8</formula>
    <oldFormula>'на 01.05.2018'!$5:$8</oldFormula>
  </rdn>
  <rdn rId="0" localSheetId="1" customView="1" name="Z_99950613_28E7_4EC2_B918_559A2757B0A9_.wvu.FilterData" hidden="1" oldHidden="1">
    <formula>'на 01.05.2018'!$A$7:$J$397</formula>
    <oldFormula>'на 01.05.2018'!$A$7:$J$397</oldFormula>
  </rdn>
  <rcv guid="{99950613-28E7-4EC2-B918-559A2757B0A9}" action="add"/>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8" sId="1">
    <oc r="J49" t="inlineStr">
      <is>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oc>
    <nc r="J49" t="inlineStr">
      <is>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9" sId="1">
    <oc r="C64">
      <f>C70+C106</f>
    </oc>
    <nc r="C64">
      <f>C70+C106</f>
    </nc>
  </rcc>
  <rfmt sheetId="1" sqref="C149:D149" start="0" length="2147483647">
    <dxf>
      <font>
        <color auto="1"/>
      </font>
    </dxf>
  </rfmt>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0" sId="1" numFmtId="4">
    <oc r="E149">
      <v>2.8</v>
    </oc>
    <nc r="E149">
      <v>200</v>
    </nc>
  </rcc>
  <rcc rId="1341" sId="1" numFmtId="4">
    <oc r="G149">
      <v>2.8</v>
    </oc>
    <nc r="G149">
      <v>200</v>
    </nc>
  </rcc>
  <rcc rId="1342" sId="1">
    <oc r="F149">
      <f>E149/D149</f>
    </oc>
    <nc r="F149">
      <f>E149/D149</f>
    </nc>
  </rcc>
  <rcc rId="1343" sId="1">
    <oc r="H149">
      <f>G149/D149</f>
    </oc>
    <nc r="H149">
      <f>G149/D149</f>
    </nc>
  </rcc>
  <rfmt sheetId="1" sqref="E149:H149" start="0" length="2147483647">
    <dxf>
      <font>
        <color auto="1"/>
      </font>
    </dxf>
  </rfmt>
  <rfmt sheetId="1" sqref="I149" start="0" length="2147483647">
    <dxf>
      <font>
        <color auto="1"/>
      </font>
    </dxf>
  </rfmt>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4" sId="1" numFmtId="4">
    <oc r="C151">
      <v>6069.57</v>
    </oc>
    <nc r="C151">
      <v>11325.6</v>
    </nc>
  </rcc>
  <rfmt sheetId="1" sqref="C151" start="0" length="2147483647">
    <dxf>
      <font>
        <color auto="1"/>
      </font>
    </dxf>
  </rfmt>
  <rcc rId="1345" sId="1" numFmtId="4">
    <oc r="D151">
      <v>3018.78</v>
    </oc>
    <nc r="D151">
      <v>11536.1</v>
    </nc>
  </rcc>
  <rfmt sheetId="1" sqref="D151" start="0" length="2147483647">
    <dxf>
      <font>
        <color auto="1"/>
      </font>
    </dxf>
  </rfmt>
  <rcc rId="1346" sId="1" numFmtId="4">
    <oc r="G151">
      <v>22.4</v>
    </oc>
    <nc r="G151">
      <v>9623.6</v>
    </nc>
  </rcc>
  <rfmt sheetId="1" sqref="G151" start="0" length="2147483647">
    <dxf>
      <font>
        <color auto="1"/>
      </font>
    </dxf>
  </rfmt>
  <rfmt sheetId="1" sqref="E151" start="0" length="2147483647">
    <dxf>
      <font>
        <color auto="1"/>
      </font>
    </dxf>
  </rfmt>
  <rfmt sheetId="1" sqref="F151:H151" start="0" length="2147483647">
    <dxf>
      <font>
        <color auto="1"/>
      </font>
    </dxf>
  </rfmt>
  <rfmt sheetId="1" sqref="C151:D151" start="0" length="2147483647">
    <dxf>
      <font/>
    </dxf>
  </rfmt>
  <rfmt sheetId="1" sqref="C150:D150" start="0" length="2147483647">
    <dxf>
      <font>
        <color auto="1"/>
      </font>
    </dxf>
  </rfmt>
  <rcc rId="1347" sId="1" numFmtId="4">
    <oc r="E150">
      <v>9356.5499999999993</v>
    </oc>
    <nc r="E150">
      <v>9790</v>
    </nc>
  </rcc>
  <rfmt sheetId="1" sqref="E150" start="0" length="2147483647">
    <dxf>
      <font>
        <color auto="1"/>
      </font>
    </dxf>
  </rfmt>
  <rcc rId="1348" sId="1" numFmtId="4">
    <oc r="G150">
      <v>9356.5499999999993</v>
    </oc>
    <nc r="G150">
      <v>9511.4</v>
    </nc>
  </rcc>
  <rfmt sheetId="1" sqref="G150" start="0" length="2147483647">
    <dxf>
      <font>
        <color auto="1"/>
      </font>
    </dxf>
  </rfmt>
  <rfmt sheetId="1" sqref="F150:H150" start="0" length="2147483647">
    <dxf>
      <font>
        <color auto="1"/>
      </font>
    </dxf>
  </rfmt>
  <rfmt sheetId="1" sqref="B147:B153" start="0" length="2147483647">
    <dxf>
      <font>
        <color auto="1"/>
      </font>
    </dxf>
  </rfmt>
  <rfmt sheetId="1" sqref="A147:A148" start="0" length="2147483647">
    <dxf>
      <font>
        <color auto="1"/>
      </font>
    </dxf>
  </rfmt>
  <rfmt sheetId="1" sqref="I152" start="0" length="2147483647">
    <dxf>
      <font>
        <color auto="1"/>
      </font>
    </dxf>
  </rfmt>
  <rcc rId="1349" sId="1" numFmtId="4">
    <oc r="E152">
      <f>G152</f>
    </oc>
    <nc r="E152">
      <v>7908.42</v>
    </nc>
  </rcc>
  <rcc rId="1350" sId="1" numFmtId="4">
    <oc r="D152">
      <v>8029.69</v>
    </oc>
    <nc r="D152">
      <v>8029.67</v>
    </nc>
  </rcc>
  <rcc rId="1351" sId="1" numFmtId="4">
    <oc r="G152">
      <v>7378.95</v>
    </oc>
    <nc r="G152">
      <v>7908.42</v>
    </nc>
  </rcc>
  <rcc rId="1352" sId="1" numFmtId="4">
    <oc r="I152">
      <v>8029.69</v>
    </oc>
    <nc r="I152">
      <v>8029.57</v>
    </nc>
  </rcc>
  <rfmt sheetId="1" sqref="C152:I152" start="0" length="2147483647">
    <dxf>
      <font>
        <color auto="1"/>
      </font>
    </dxf>
  </rfmt>
  <rfmt sheetId="1" sqref="I150" start="0" length="2147483647">
    <dxf>
      <font>
        <color auto="1"/>
      </font>
    </dxf>
  </rfmt>
  <rcc rId="1353" sId="1" numFmtId="4">
    <oc r="I151">
      <v>3018.78</v>
    </oc>
    <nc r="I151">
      <v>11536.1</v>
    </nc>
  </rcc>
  <rfmt sheetId="1" sqref="I151" start="0" length="2147483647">
    <dxf>
      <font>
        <color auto="1"/>
      </font>
    </dxf>
  </rfmt>
  <rfmt sheetId="1" sqref="C152:I152" start="0" length="2147483647">
    <dxf>
      <font>
        <color rgb="FFFF0000"/>
      </font>
    </dxf>
  </rfmt>
  <rfmt sheetId="1" sqref="C152:I152" start="0" length="2147483647">
    <dxf>
      <font>
        <color auto="1"/>
      </font>
    </dxf>
  </rfmt>
  <rcc rId="1354" sId="1" numFmtId="4">
    <oc r="D169">
      <v>12237.34</v>
    </oc>
    <nc r="D169">
      <v>16256.72</v>
    </nc>
  </rcc>
  <rfmt sheetId="1" sqref="D169" start="0" length="2147483647">
    <dxf>
      <font>
        <color auto="1"/>
      </font>
    </dxf>
  </rfmt>
  <rcc rId="1355" sId="1" numFmtId="4">
    <oc r="G169">
      <v>4436.3100000000004</v>
    </oc>
    <nc r="G169">
      <v>4853.9399999999996</v>
    </nc>
  </rcc>
  <rfmt sheetId="1" sqref="G169:H169" start="0" length="2147483647">
    <dxf>
      <font>
        <color auto="1"/>
      </font>
    </dxf>
  </rfmt>
  <rfmt sheetId="1" sqref="E169:F169" start="0" length="2147483647">
    <dxf>
      <font>
        <color auto="1"/>
      </font>
    </dxf>
  </rfmt>
  <rcc rId="1356" sId="1" numFmtId="4">
    <oc r="I169">
      <v>12237.34</v>
    </oc>
    <nc r="I169">
      <v>16256.72</v>
    </nc>
  </rcc>
  <rfmt sheetId="1" sqref="I169" start="0" length="2147483647">
    <dxf>
      <font>
        <color auto="1"/>
      </font>
    </dxf>
  </rfmt>
  <rfmt sheetId="1" sqref="C168" start="0" length="2147483647">
    <dxf>
      <font>
        <color auto="1"/>
      </font>
    </dxf>
  </rfmt>
  <rfmt sheetId="1" sqref="D168" start="0" length="2147483647">
    <dxf>
      <font>
        <color auto="1"/>
      </font>
    </dxf>
  </rfmt>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68" start="0" length="2147483647">
    <dxf>
      <font>
        <color auto="1"/>
      </font>
    </dxf>
  </rfmt>
  <rcc rId="1357" sId="1" numFmtId="4">
    <oc r="G168">
      <v>69057.23</v>
    </oc>
    <nc r="G168">
      <v>80302.600000000006</v>
    </nc>
  </rcc>
  <rfmt sheetId="1" sqref="F168:H168" start="0" length="2147483647">
    <dxf>
      <font>
        <color auto="1"/>
      </font>
    </dxf>
  </rfmt>
  <rfmt sheetId="1" sqref="A166:B171" start="0" length="2147483647">
    <dxf>
      <font>
        <color auto="1"/>
      </font>
    </dxf>
  </rfmt>
  <rfmt sheetId="1" sqref="I168" start="0" length="2147483647">
    <dxf>
      <font>
        <color auto="1"/>
      </font>
    </dxf>
  </rfmt>
  <rcc rId="1358" sId="1" numFmtId="4">
    <oc r="E168">
      <v>69057.23</v>
    </oc>
    <nc r="E168">
      <v>80302.559999999998</v>
    </nc>
  </rcc>
  <rcc rId="1359" sId="1" numFmtId="4">
    <oc r="D192">
      <v>9</v>
    </oc>
    <nc r="D192">
      <v>68.58</v>
    </nc>
  </rcc>
  <rfmt sheetId="1" sqref="D192:I192" start="0" length="2147483647">
    <dxf>
      <font>
        <color auto="1"/>
      </font>
    </dxf>
  </rfmt>
  <rfmt sheetId="1" sqref="C191:D191" start="0" length="2147483647">
    <dxf>
      <font>
        <color auto="1"/>
      </font>
    </dxf>
  </rfmt>
  <rcc rId="1360" sId="1" numFmtId="4">
    <oc r="G191">
      <v>716.18</v>
    </oc>
    <nc r="G191">
      <v>724.1</v>
    </nc>
  </rcc>
  <rfmt sheetId="1" sqref="E191:I191" start="0" length="2147483647">
    <dxf>
      <font>
        <color auto="1"/>
      </font>
    </dxf>
  </rfmt>
  <rcc rId="1361" sId="1" numFmtId="4">
    <oc r="G190">
      <v>13546.68</v>
    </oc>
    <nc r="G190">
      <v>17000</v>
    </nc>
  </rcc>
  <rfmt sheetId="1" sqref="A189:I193" start="0" length="2147483647">
    <dxf>
      <font>
        <color auto="1"/>
      </font>
    </dxf>
  </rfmt>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7:I148" start="0" length="2147483647">
    <dxf>
      <font>
        <color auto="1"/>
      </font>
    </dxf>
  </rfmt>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2"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социального предпринимательства;
</t>
        </r>
        <r>
          <rPr>
            <sz val="16"/>
            <color rgb="FFFF0000"/>
            <rFont val="Times New Roman"/>
            <family val="1"/>
            <charset val="204"/>
          </rPr>
          <t>- развитие инновационного и молодежного предпринимательства.
          В мае проведен ежегодный городской конкурс "Предприниматель года".</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t>
        </r>
        <r>
          <rPr>
            <sz val="16"/>
            <color theme="3"/>
            <rFont val="Times New Roman"/>
            <family val="1"/>
            <charset val="204"/>
          </rPr>
          <t xml:space="preserve">
</t>
        </r>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0"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Освоение средств планируется в течение 2018 года.                                                        </t>
        </r>
      </is>
    </nc>
  </rcc>
  <rcv guid="{67ADFAE6-A9AF-44D7-8539-93CD0F6B7849}" action="delete"/>
  <rdn rId="0" localSheetId="1" customView="1" name="Z_67ADFAE6_A9AF_44D7_8539_93CD0F6B7849_.wvu.PrintArea" hidden="1" oldHidden="1">
    <formula>'на 01.07.2018'!$A$1:$J$201</formula>
    <oldFormula>'на 01.07.2018'!$A$1:$J$201</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01.07.2018'!$96:$97,'на 01.07.2018'!$102:$103,'на 01.07.2018'!$108:$109,'на 01.07.2018'!$114:$115,'на 01.07.2018'!$120:$120,'на 01.07.2018'!$126:$127,'на 01.07.2018'!$132:$133,'на 01.07.2018'!$138:$139,'на 01.07.2018'!$144:$145,'на 01.07.2018'!$151:$152,'на 01.07.2018'!$159:$159,'на 01.07.2018'!$161:$165,'на 01.07.2018'!$170:$171,'на 01.07.2018'!$173:$173,'на 01.07.2018'!$177:$177,'на 01.07.2018'!$183:$184,'на 01.07.2018'!$187:$191,'на 01.07.2018'!$199:$199</formula>
    <oldFormula>'на 01.07.2018'!$19:$20,'на 01.07.2018'!$27:$28,'на 01.07.2018'!$34:$35,'на 01.07.2018'!$41:$42,'на 01.07.2018'!$47:$48,'на 01.07.2018'!$52:$54,'на 01.07.2018'!$56:$56,'на 01.07.2018'!$58:$60,'на 01.07.2018'!$66:$67,'на 01.07.2018'!$72:$73,'на 01.07.2018'!$78:$79,'на 01.07.2018'!$84:$85,'на 01.07.2018'!$96:$97,'на 01.07.2018'!$102:$103,'на 01.07.2018'!$108:$109,'на 01.07.2018'!$114:$115,'на 01.07.2018'!$120:$120,'на 01.07.2018'!$126:$127,'на 01.07.2018'!$132:$133,'на 01.07.2018'!$138:$139,'на 01.07.2018'!$144:$145,'на 01.07.2018'!$151:$152,'на 01.07.2018'!$159:$159,'на 01.07.2018'!$161:$165,'на 01.07.2018'!$170:$171,'на 01.07.2018'!$173:$173,'на 01.07.2018'!$177:$177,'на 01.07.2018'!$183:$184,'на 01.07.2018'!$187:$191,'на 01.07.2018'!$199:$199</oldFormula>
  </rdn>
  <rdn rId="0" localSheetId="1" customView="1" name="Z_67ADFAE6_A9AF_44D7_8539_93CD0F6B7849_.wvu.FilterData" hidden="1" oldHidden="1">
    <formula>'на 01.07.2018'!$A$7:$J$403</formula>
    <oldFormula>'на 01.07.2018'!$A$7:$J$403</oldFormula>
  </rdn>
  <rcv guid="{67ADFAE6-A9AF-44D7-8539-93CD0F6B7849}" action="add"/>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70:I170" start="0" length="2147483647">
    <dxf>
      <font>
        <color auto="1"/>
      </font>
    </dxf>
  </rfmt>
  <rfmt sheetId="1" sqref="C166:I166" start="0" length="2147483647">
    <dxf>
      <font>
        <color auto="1"/>
      </font>
    </dxf>
  </rfmt>
  <rfmt sheetId="1" sqref="C169" start="0" length="2147483647">
    <dxf>
      <font>
        <color auto="1"/>
      </font>
    </dxf>
  </rfmt>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3"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2. В рамках реализации государственной программы заключены соглашения</t>
        </r>
        <r>
          <rPr>
            <sz val="16"/>
            <color rgb="FFFF0000"/>
            <rFont val="Times New Roman"/>
            <family val="2"/>
            <charset val="204"/>
          </rPr>
          <t xml:space="preserve"> </t>
        </r>
        <r>
          <rPr>
            <sz val="16"/>
            <rFont val="Times New Roman"/>
            <family val="1"/>
            <charset val="204"/>
          </rPr>
          <t xml:space="preserve">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t>
        </r>
        <r>
          <rPr>
            <sz val="16"/>
            <color rgb="FFFF0000"/>
            <rFont val="Times New Roman"/>
            <family val="2"/>
            <charset val="204"/>
          </rPr>
          <t xml:space="preserve">
   </t>
        </r>
        <r>
          <rPr>
            <sz val="16"/>
            <rFont val="Times New Roman"/>
            <family val="1"/>
            <charset val="204"/>
          </rPr>
          <t xml:space="preserve">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договор на приобретение бумаги, приобретение ПО "Ангел".
</t>
        </r>
        <r>
          <rPr>
            <sz val="16"/>
            <color rgb="FFFF0000"/>
            <rFont val="Times New Roman"/>
            <family val="2"/>
            <charset val="204"/>
          </rPr>
          <t xml:space="preserve">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4"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2. В рамках реализации государственной программы заключены соглашения</t>
        </r>
        <r>
          <rPr>
            <sz val="16"/>
            <color rgb="FFFF0000"/>
            <rFont val="Times New Roman"/>
            <family val="2"/>
            <charset val="204"/>
          </rPr>
          <t xml:space="preserve"> </t>
        </r>
        <r>
          <rPr>
            <sz val="16"/>
            <rFont val="Times New Roman"/>
            <family val="1"/>
            <charset val="204"/>
          </rPr>
          <t xml:space="preserve">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t>
        </r>
        <r>
          <rPr>
            <sz val="16"/>
            <color rgb="FFFF0000"/>
            <rFont val="Times New Roman"/>
            <family val="2"/>
            <charset val="204"/>
          </rPr>
          <t xml:space="preserve">
   </t>
        </r>
        <r>
          <rPr>
            <sz val="16"/>
            <rFont val="Times New Roman"/>
            <family val="1"/>
            <charset val="204"/>
          </rPr>
          <t xml:space="preserve">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договор на приобретение бумаги, приобретение ПО "Ангел".
</t>
        </r>
        <r>
          <rPr>
            <sz val="16"/>
            <color rgb="FFFF0000"/>
            <rFont val="Times New Roman"/>
            <family val="2"/>
            <charset val="204"/>
          </rPr>
          <t xml:space="preserve">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2. В рамках реализации государственной программы заключены соглашения</t>
        </r>
        <r>
          <rPr>
            <sz val="16"/>
            <color rgb="FFFF0000"/>
            <rFont val="Times New Roman"/>
            <family val="2"/>
            <charset val="204"/>
          </rPr>
          <t xml:space="preserve"> </t>
        </r>
        <r>
          <rPr>
            <sz val="16"/>
            <rFont val="Times New Roman"/>
            <family val="1"/>
            <charset val="204"/>
          </rPr>
          <t xml:space="preserve">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t>
        </r>
        <r>
          <rPr>
            <sz val="16"/>
            <color rgb="FFFF0000"/>
            <rFont val="Times New Roman"/>
            <family val="2"/>
            <charset val="204"/>
          </rPr>
          <t xml:space="preserve">
   </t>
        </r>
        <r>
          <rPr>
            <sz val="16"/>
            <rFont val="Times New Roman"/>
            <family val="1"/>
            <charset val="204"/>
          </rPr>
          <t xml:space="preserve">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контракт на приобретение бумаги, приобретение ПО "Ангел".
</t>
        </r>
        <r>
          <rPr>
            <sz val="16"/>
            <color rgb="FFFF0000"/>
            <rFont val="Times New Roman"/>
            <family val="2"/>
            <charset val="204"/>
          </rPr>
          <t xml:space="preserve">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nc>
  </rcc>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1" start="0" length="2147483647">
    <dxf>
      <font>
        <color auto="1"/>
      </font>
    </dxf>
  </rfmt>
  <rfmt sheetId="1" sqref="B9:B15" start="0" length="2147483647">
    <dxf>
      <font>
        <color auto="1"/>
      </font>
    </dxf>
  </rfmt>
  <rfmt sheetId="1" sqref="D11" start="0" length="2147483647">
    <dxf>
      <font>
        <color auto="1"/>
      </font>
    </dxf>
  </rfmt>
  <rfmt sheetId="1" sqref="C10" start="0" length="2147483647">
    <dxf>
      <font>
        <color auto="1"/>
      </font>
    </dxf>
  </rfmt>
  <rfmt sheetId="1" sqref="D10" start="0" length="2147483647">
    <dxf>
      <font>
        <color auto="1"/>
      </font>
    </dxf>
  </rfmt>
  <rfmt sheetId="1" sqref="E10" start="0" length="2147483647">
    <dxf>
      <font>
        <color auto="1"/>
      </font>
    </dxf>
  </rfmt>
  <rfmt sheetId="1" sqref="G10" start="0" length="2147483647">
    <dxf>
      <font>
        <color auto="1"/>
      </font>
    </dxf>
  </rfmt>
  <rcc rId="1365" sId="1" numFmtId="4">
    <oc r="E32">
      <v>192641</v>
    </oc>
    <nc r="E32">
      <v>192641.38</v>
    </nc>
  </rcc>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6" sId="1" numFmtId="4">
    <oc r="G32">
      <v>107064</v>
    </oc>
    <nc r="G32">
      <v>107063.84</v>
    </nc>
  </rcc>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32">
    <dxf>
      <fill>
        <patternFill patternType="solid">
          <bgColor rgb="FFFFFF00"/>
        </patternFill>
      </fill>
    </dxf>
  </rfmt>
  <rfmt sheetId="1" sqref="G32">
    <dxf>
      <fill>
        <patternFill patternType="solid">
          <bgColor rgb="FFFFFF00"/>
        </patternFill>
      </fill>
    </dxf>
  </rfmt>
  <rfmt sheetId="1" sqref="G11" start="0" length="2147483647">
    <dxf>
      <font>
        <color auto="1"/>
      </font>
    </dxf>
  </rfmt>
  <rfmt sheetId="1" sqref="E46">
    <dxf>
      <fill>
        <patternFill patternType="solid">
          <bgColor rgb="FFFFFF00"/>
        </patternFill>
      </fill>
    </dxf>
  </rfmt>
  <rcc rId="1367" sId="1" numFmtId="4">
    <oc r="E46">
      <v>0</v>
    </oc>
    <nc r="E46">
      <v>45.29</v>
    </nc>
  </rcc>
  <rfmt sheetId="1" sqref="E46" start="0" length="2147483647">
    <dxf>
      <font>
        <color auto="1"/>
      </font>
    </dxf>
  </rfmt>
  <rfmt sheetId="1" sqref="E43:F48" start="0" length="2147483647">
    <dxf>
      <font>
        <color auto="1"/>
      </font>
    </dxf>
  </rfmt>
  <rfmt sheetId="1" sqref="E43:F48">
    <dxf>
      <fill>
        <patternFill patternType="none">
          <bgColor auto="1"/>
        </patternFill>
      </fill>
    </dxf>
  </rfmt>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1:I152">
    <dxf>
      <fill>
        <patternFill patternType="solid">
          <bgColor rgb="FFFFFF00"/>
        </patternFill>
      </fill>
    </dxf>
  </rfmt>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69:I169">
    <dxf>
      <fill>
        <patternFill>
          <bgColor rgb="FFFFFF00"/>
        </patternFill>
      </fill>
    </dxf>
  </rfmt>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8" sId="1" numFmtId="4">
    <oc r="C151">
      <v>11325.6</v>
    </oc>
    <nc r="C151">
      <v>6069.57</v>
    </nc>
  </rcc>
  <rcc rId="1369" sId="1" numFmtId="4">
    <oc r="D151">
      <v>11536.1</v>
    </oc>
    <nc r="D151">
      <v>3506.43</v>
    </nc>
  </rcc>
  <rcc rId="1370" sId="1" numFmtId="4">
    <oc r="E151">
      <f>G151</f>
    </oc>
    <nc r="E151">
      <v>1715.18</v>
    </nc>
  </rcc>
  <rcc rId="1371" sId="1" numFmtId="4">
    <oc r="G151">
      <v>9623.6</v>
    </oc>
    <nc r="G151">
      <v>1715.18</v>
    </nc>
  </rcc>
  <rcc rId="1372" sId="1" numFmtId="4">
    <oc r="I151">
      <v>11536.1</v>
    </oc>
    <nc r="I151">
      <v>3506.43</v>
    </nc>
  </rcc>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3" sId="1" numFmtId="4">
    <oc r="D169">
      <v>16256.72</v>
    </oc>
    <nc r="D169">
      <v>12237.34</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5" sId="1">
    <oc r="J55" t="inlineStr">
      <is>
        <r>
          <rPr>
            <u/>
            <sz val="16"/>
            <color theme="1"/>
            <rFont val="Times New Roman"/>
            <family val="1"/>
            <charset val="204"/>
          </rPr>
          <t xml:space="preserve">КУИ: </t>
        </r>
        <r>
          <rPr>
            <sz val="16"/>
            <color theme="1"/>
            <rFont val="Times New Roman"/>
            <family val="1"/>
            <charset val="204"/>
          </rPr>
          <t xml:space="preserve">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
</t>
        </r>
        <r>
          <rPr>
            <u/>
            <sz val="16"/>
            <color theme="1"/>
            <rFont val="Times New Roman"/>
            <family val="1"/>
            <charset val="204"/>
          </rPr>
          <t>ДГХ:</t>
        </r>
        <r>
          <rPr>
            <sz val="16"/>
            <color theme="1"/>
            <rFont val="Times New Roman"/>
            <family val="1"/>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 Бюджетные ассигнования использованы в полном объеме. За счет средств окружного бюджета - 1 003,9 тыс.руб. возмещены расходы по отлову и утилизации 208 безнадзорных животных.</t>
        </r>
        <r>
          <rPr>
            <sz val="16"/>
            <color rgb="FFFF0000"/>
            <rFont val="Times New Roman"/>
            <family val="2"/>
            <charset val="204"/>
          </rPr>
          <t xml:space="preserve">
</t>
        </r>
        <r>
          <rPr>
            <u/>
            <sz val="16"/>
            <color theme="1"/>
            <rFont val="Times New Roman"/>
            <family val="1"/>
            <charset val="204"/>
          </rPr>
          <t>АГ</t>
        </r>
        <r>
          <rPr>
            <sz val="16"/>
            <color theme="1"/>
            <rFont val="Times New Roman"/>
            <family val="1"/>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Расходы запланированы на 4 квартал 2018 года.
</t>
        </r>
        <r>
          <rPr>
            <sz val="16"/>
            <color rgb="FFFF0000"/>
            <rFont val="Times New Roman"/>
            <family val="2"/>
            <charset val="204"/>
          </rPr>
          <t xml:space="preserve">
</t>
        </r>
        <r>
          <rPr>
            <u/>
            <sz val="18"/>
            <rFont val="Times New Roman"/>
            <family val="2"/>
            <charset val="204"/>
          </rPr>
          <t/>
        </r>
      </is>
    </oc>
    <nc r="J55" t="inlineStr">
      <is>
        <r>
          <rPr>
            <u/>
            <sz val="16"/>
            <color theme="1"/>
            <rFont val="Times New Roman"/>
            <family val="1"/>
            <charset val="204"/>
          </rPr>
          <t xml:space="preserve">КУИ: </t>
        </r>
        <r>
          <rPr>
            <sz val="16"/>
            <color theme="1"/>
            <rFont val="Times New Roman"/>
            <family val="1"/>
            <charset val="204"/>
          </rPr>
          <t xml:space="preserve">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
</t>
        </r>
        <r>
          <rPr>
            <u/>
            <sz val="16"/>
            <color theme="1"/>
            <rFont val="Times New Roman"/>
            <family val="1"/>
            <charset val="204"/>
          </rPr>
          <t>ДГХ:</t>
        </r>
        <r>
          <rPr>
            <sz val="16"/>
            <color theme="1"/>
            <rFont val="Times New Roman"/>
            <family val="1"/>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животных.За счет средств окружного бюджета - 1 003,9 тыс.руб. возмещены расходы по отлову и утилизации 208 безнадзорных животных.</t>
        </r>
        <r>
          <rPr>
            <sz val="16"/>
            <color rgb="FFFF0000"/>
            <rFont val="Times New Roman"/>
            <family val="2"/>
            <charset val="204"/>
          </rPr>
          <t xml:space="preserve">
</t>
        </r>
        <r>
          <rPr>
            <u/>
            <sz val="16"/>
            <color theme="1"/>
            <rFont val="Times New Roman"/>
            <family val="1"/>
            <charset val="204"/>
          </rPr>
          <t>АГ</t>
        </r>
        <r>
          <rPr>
            <sz val="16"/>
            <color theme="1"/>
            <rFont val="Times New Roman"/>
            <family val="1"/>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Расходы запланированы на 4 квартал 2018 года.
</t>
        </r>
        <r>
          <rPr>
            <sz val="16"/>
            <color rgb="FFFF0000"/>
            <rFont val="Times New Roman"/>
            <family val="2"/>
            <charset val="204"/>
          </rPr>
          <t xml:space="preserve">
</t>
        </r>
        <r>
          <rPr>
            <u/>
            <sz val="18"/>
            <rFont val="Times New Roman"/>
            <family val="2"/>
            <charset val="204"/>
          </rPr>
          <t/>
        </r>
      </is>
    </nc>
  </rcc>
  <rcc rId="1506" sId="1">
    <oc r="J146"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theme="1"/>
            <rFont val="Times New Roman"/>
            <family val="1"/>
            <charset val="204"/>
          </rPr>
          <t xml:space="preserve">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oc>
    <nc r="J146"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Hазмещение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4" sId="1" numFmtId="4">
    <oc r="I169">
      <v>16256.72</v>
    </oc>
    <nc r="I169">
      <v>12237.34</v>
    </nc>
  </rcc>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1:C152">
    <dxf>
      <fill>
        <patternFill patternType="none">
          <bgColor auto="1"/>
        </patternFill>
      </fill>
    </dxf>
  </rfmt>
  <rfmt sheetId="1" sqref="D151:D152">
    <dxf>
      <fill>
        <patternFill patternType="none">
          <bgColor auto="1"/>
        </patternFill>
      </fill>
    </dxf>
  </rfmt>
  <rfmt sheetId="1" sqref="G151:G152">
    <dxf>
      <fill>
        <patternFill patternType="none">
          <bgColor auto="1"/>
        </patternFill>
      </fill>
    </dxf>
  </rfmt>
  <rfmt sheetId="1" sqref="E151:I152">
    <dxf>
      <fill>
        <patternFill patternType="none">
          <bgColor auto="1"/>
        </patternFill>
      </fill>
    </dxf>
  </rfmt>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375" sheetId="1" oldName="[отчет по госпрограммам на 01.07.2018.xlsx]на 01.05.2018" newName="[отчет по госпрограммам на 01.07.2018.xlsx]на 01.07.2018"/>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1" quotePrefix="1">
    <o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01.06.2017 года</t>
      </is>
    </oc>
    <n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01.07.2017 года</t>
      </is>
    </nc>
  </rcc>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51:D152">
    <dxf>
      <fill>
        <patternFill patternType="solid">
          <bgColor rgb="FFFFFF00"/>
        </patternFill>
      </fill>
    </dxf>
  </rfmt>
  <rfmt sheetId="1" sqref="D151:H152">
    <dxf>
      <fill>
        <patternFill>
          <bgColor rgb="FFFFFF00"/>
        </patternFill>
      </fill>
    </dxf>
  </rfmt>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69:I169">
    <dxf>
      <fill>
        <patternFill patternType="none">
          <bgColor auto="1"/>
        </patternFill>
      </fill>
    </dxf>
  </rfmt>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1" start="0" length="2147483647">
    <dxf>
      <font>
        <color auto="1"/>
      </font>
    </dxf>
  </rfmt>
  <rfmt sheetId="1" sqref="F11:I11" start="0" length="2147483647">
    <dxf>
      <font>
        <color auto="1"/>
      </font>
    </dxf>
  </rfmt>
  <rfmt sheetId="1" sqref="C12:C13" start="0" length="2147483647">
    <dxf>
      <font>
        <color auto="1"/>
      </font>
    </dxf>
  </rfmt>
  <rfmt sheetId="1" sqref="D12:D13" start="0" length="2147483647">
    <dxf>
      <font>
        <color auto="1"/>
      </font>
    </dxf>
  </rfmt>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7" sId="1" numFmtId="4">
    <oc r="D152">
      <v>8029.67</v>
    </oc>
    <nc r="D152">
      <v>8517.2999999999993</v>
    </nc>
  </rcc>
  <rcc rId="1378" sId="1" numFmtId="4">
    <oc r="G152">
      <v>7908.42</v>
    </oc>
    <nc r="G152">
      <v>8396.02</v>
    </nc>
  </rcc>
  <rcc rId="1379" sId="1" numFmtId="4">
    <oc r="I152">
      <v>8029.57</v>
    </oc>
    <nc r="I152">
      <f>D152</f>
    </nc>
  </rcc>
  <rcc rId="1380" sId="1" numFmtId="4">
    <oc r="E152">
      <v>7908.42</v>
    </oc>
    <nc r="E152">
      <f>G152</f>
    </nc>
  </rcc>
  <rcc rId="1381" sId="1" numFmtId="4">
    <oc r="D151">
      <v>3506.43</v>
    </oc>
    <nc r="D151">
      <v>3018.8</v>
    </nc>
  </rcc>
  <rcc rId="1382" sId="1" numFmtId="4">
    <oc r="G151">
      <v>1715.18</v>
    </oc>
    <nc r="G151">
      <v>1227.55</v>
    </nc>
  </rcc>
  <rcc rId="1383" sId="1" numFmtId="4">
    <oc r="E151">
      <v>1715.18</v>
    </oc>
    <nc r="E151">
      <f>G151</f>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I14" start="0" length="2147483647">
    <dxf>
      <font>
        <color auto="1"/>
      </font>
    </dxf>
  </rfmt>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32:G32">
    <dxf>
      <fill>
        <patternFill patternType="none">
          <bgColor auto="1"/>
        </patternFill>
      </fill>
    </dxf>
  </rfmt>
  <rfmt sheetId="1" sqref="D151:D152">
    <dxf>
      <fill>
        <patternFill patternType="none">
          <bgColor auto="1"/>
        </patternFill>
      </fill>
    </dxf>
  </rfmt>
  <rfmt sheetId="1" sqref="C151:I153">
    <dxf>
      <fill>
        <patternFill patternType="none">
          <bgColor auto="1"/>
        </patternFill>
      </fill>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J199" start="0" length="2147483647">
    <dxf>
      <font>
        <color rgb="FFFF0000"/>
      </font>
    </dxf>
  </rfmt>
  <rcc rId="1512" sId="1" quotePrefix="1">
    <oc r="E5" t="inlineStr">
      <is>
        <t>на 01.07.2018</t>
      </is>
    </oc>
    <nc r="E5" t="inlineStr">
      <is>
        <t>на 01.08.2018</t>
      </is>
    </nc>
  </rcc>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2:G13" start="0" length="2147483647">
    <dxf>
      <font>
        <color auto="1"/>
      </font>
    </dxf>
  </rfmt>
  <rfmt sheetId="1" sqref="A9:XFD14" start="0" length="2147483647">
    <dxf>
      <font>
        <color auto="1"/>
      </font>
    </dxf>
  </rfmt>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4" sId="1" odxf="1" dxf="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odxf>
      <font>
        <sz val="16"/>
        <color rgb="FFFF0000"/>
      </font>
    </odxf>
    <ndxf>
      <font>
        <sz val="16"/>
        <color rgb="FFFF0000"/>
      </font>
    </ndxf>
  </rcc>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5"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Планируется приобретение оборудования для инвалидов, оборудования для модернизации сайтов,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Планируется приобретение оборудования для инвалидов, оборудования для модернизации сайтов,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74 649,40 рублей.                                             
  </t>
        </r>
        <r>
          <rPr>
            <sz val="16"/>
            <color rgb="FFFF0000"/>
            <rFont val="Times New Roman"/>
            <family val="2"/>
            <charset val="204"/>
          </rPr>
          <t xml:space="preserve">
</t>
        </r>
        <r>
          <rPr>
            <u/>
            <sz val="20"/>
            <rFont val="Times New Roman"/>
            <family val="1"/>
            <charset val="204"/>
          </rPr>
          <t/>
        </r>
      </is>
    </nc>
  </rcc>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01.07.2018'!$A$1:$J$207</formula>
    <oldFormula>'на 01.07.2018'!$A$1:$J$207</oldFormula>
  </rdn>
  <rdn rId="0" localSheetId="1" customView="1" name="Z_CA384592_0CFD_4322_A4EB_34EC04693944_.wvu.PrintTitles" hidden="1" oldHidden="1">
    <formula>'на 01.07.2018'!$5:$8</formula>
    <oldFormula>'на 01.07.2018'!$5:$8</oldFormula>
  </rdn>
  <rdn rId="0" localSheetId="1" customView="1" name="Z_CA384592_0CFD_4322_A4EB_34EC04693944_.wvu.FilterData" hidden="1" oldHidden="1">
    <formula>'на 01.07.2018'!$A$7:$J$409</formula>
    <oldFormula>'на 01.07.2018'!$A$7:$J$409</oldFormula>
  </rdn>
  <rcv guid="{CA384592-0CFD-4322-A4EB-34EC04693944}" action="add"/>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8" sId="1" numFmtId="4">
    <oc r="D123">
      <v>572.84</v>
    </oc>
    <nc r="D123">
      <v>572.83000000000004</v>
    </nc>
  </rcc>
  <rcc rId="1679" sId="1" numFmtId="4">
    <oc r="C123">
      <v>572.84</v>
    </oc>
    <nc r="C123">
      <v>572.83000000000004</v>
    </nc>
  </rcc>
  <rcc rId="1680" sId="1" numFmtId="4">
    <oc r="I123">
      <v>572.84</v>
    </oc>
    <nc r="I123">
      <v>572.83000000000004</v>
    </nc>
  </rcc>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1" start="0" length="0">
    <dxf>
      <font>
        <sz val="16"/>
        <color rgb="FFFF0000"/>
      </font>
    </dxf>
  </rfmt>
  <rcc rId="1681"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color rgb="FFFF0000"/>
            <rFont val="Times New Roman"/>
            <family val="2"/>
            <charset val="204"/>
          </rPr>
          <t>1.</t>
        </r>
        <r>
          <rPr>
            <b/>
            <sz val="16"/>
            <color rgb="FFFF0000"/>
            <rFont val="Times New Roman"/>
            <family val="2"/>
            <charset val="204"/>
          </rPr>
          <t xml:space="preserve"> </t>
        </r>
        <r>
          <rPr>
            <sz val="16"/>
            <color rgb="FFFF0000"/>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10.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11.Иные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12.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rPr>
            <b/>
            <sz val="16"/>
            <rFont val="Times New Roman"/>
            <family val="1"/>
            <charset val="204"/>
          </rP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1"/>
            <charset val="204"/>
          </rPr>
          <t>1.</t>
        </r>
        <r>
          <rPr>
            <b/>
            <sz val="16"/>
            <rFont val="Times New Roman"/>
            <family val="1"/>
            <charset val="204"/>
          </rPr>
          <t xml:space="preserve"> </t>
        </r>
        <r>
          <rPr>
            <sz val="16"/>
            <rFont val="Times New Roman"/>
            <family val="1"/>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10.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11.Иные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12.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fmt sheetId="1" sqref="B24:B28" start="0" length="2147483647">
    <dxf>
      <font>
        <color auto="1"/>
      </font>
    </dxf>
  </rfmt>
  <rcv guid="{13BE7114-35DF-4699-8779-61985C68F6C3}" action="delete"/>
  <rdn rId="0" localSheetId="1" customView="1" name="Z_13BE7114_35DF_4699_8779_61985C68F6C3_.wvu.PrintArea" hidden="1" oldHidden="1">
    <formula>'на 01.07.2018'!$A$1:$J$208</formula>
    <oldFormula>'на 01.07.2018'!$A$1:$J$208</oldFormula>
  </rdn>
  <rdn rId="0" localSheetId="1" customView="1" name="Z_13BE7114_35DF_4699_8779_61985C68F6C3_.wvu.PrintTitles" hidden="1" oldHidden="1">
    <formula>'на 01.07.2018'!$5:$8</formula>
    <oldFormula>'на 01.07.2018'!$5:$8</oldFormula>
  </rdn>
  <rdn rId="0" localSheetId="1" customView="1" name="Z_13BE7114_35DF_4699_8779_61985C68F6C3_.wvu.FilterData" hidden="1" oldHidden="1">
    <formula>'на 01.07.2018'!$A$7:$J$409</formula>
    <oldFormula>'на 01.07.2018'!$A$7:$J$409</oldFormula>
  </rdn>
  <rcv guid="{13BE7114-35DF-4699-8779-61985C68F6C3}" action="add"/>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5" sId="1" numFmtId="4">
    <oc r="C25">
      <v>9985786.3000000007</v>
    </oc>
    <nc r="C25">
      <v>10205434.6</v>
    </nc>
  </rcc>
  <rfmt sheetId="1" sqref="C21:C23" start="0" length="2147483647">
    <dxf>
      <font>
        <color auto="1"/>
      </font>
    </dxf>
  </rfmt>
  <rfmt sheetId="1" sqref="C25:C26" start="0" length="2147483647">
    <dxf>
      <font>
        <color auto="1"/>
      </font>
    </dxf>
  </rfmt>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5:D26" start="0" length="2147483647">
    <dxf>
      <font>
        <color auto="1"/>
      </font>
    </dxf>
  </rfmt>
  <rfmt sheetId="1" sqref="D21:D23" start="0" length="2147483647">
    <dxf>
      <font>
        <color auto="1"/>
      </font>
    </dxf>
  </rfmt>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6" sId="1" numFmtId="4">
    <oc r="G25">
      <v>4623468.7300000004</v>
    </oc>
    <nc r="G25">
      <v>5346304.7</v>
    </nc>
  </rcc>
  <rcc rId="1687" sId="1" numFmtId="4">
    <oc r="G26">
      <v>41537.760000000002</v>
    </oc>
    <nc r="G26">
      <v>55202.85</v>
    </nc>
  </rcc>
  <rfmt sheetId="1" sqref="G25:G26" start="0" length="2147483647">
    <dxf>
      <font>
        <color auto="1"/>
      </font>
    </dxf>
  </rfmt>
  <rfmt sheetId="1" sqref="E26:F26" start="0" length="2147483647">
    <dxf>
      <font>
        <color auto="1"/>
      </font>
    </dxf>
  </rfmt>
  <rcc rId="1688" sId="1" numFmtId="4">
    <oc r="E25">
      <v>4847984.3</v>
    </oc>
    <nc r="E25">
      <v>5645599.5199999996</v>
    </nc>
  </rcc>
  <rfmt sheetId="1" sqref="E25:F25" start="0" length="2147483647">
    <dxf>
      <font>
        <color auto="1"/>
      </font>
    </dxf>
  </rfmt>
  <rfmt sheetId="1" sqref="H25:I26" start="0" length="2147483647">
    <dxf>
      <font>
        <color auto="1"/>
      </font>
    </dxf>
  </rfmt>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F23" start="0" length="2147483647">
    <dxf>
      <font>
        <color auto="1"/>
      </font>
    </dxf>
  </rfmt>
  <rfmt sheetId="1" sqref="G21:I23" start="0" length="2147483647">
    <dxf>
      <font>
        <color auto="1"/>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3" sId="1" odxf="1" dxf="1">
    <oc r="J49" t="inlineStr">
      <is>
        <r>
          <rPr>
            <u/>
            <sz val="16"/>
            <color rgb="FFFF0000"/>
            <rFont val="Times New Roman"/>
            <family val="2"/>
            <charset val="204"/>
          </rPr>
          <t xml:space="preserve">АГ: </t>
        </r>
        <r>
          <rPr>
            <sz val="16"/>
            <color rgb="FFFF0000"/>
            <rFont val="Times New Roman"/>
            <family val="2"/>
            <charset val="204"/>
          </rPr>
          <t xml:space="preserve">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
</t>
        </r>
        <r>
          <rPr>
            <u/>
            <sz val="16"/>
            <color rgb="FFFF0000"/>
            <rFont val="Times New Roman"/>
            <family val="2"/>
            <charset val="204"/>
          </rPr>
          <t>ДО</t>
        </r>
        <r>
          <rPr>
            <sz val="16"/>
            <color rgb="FFFF0000"/>
            <rFont val="Times New Roman"/>
            <family val="2"/>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oc>
    <nc r="J49" t="inlineStr">
      <is>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nc>
    <odxf>
      <font>
        <sz val="16"/>
        <color rgb="FFFF0000"/>
      </font>
    </odxf>
    <ndxf>
      <font>
        <sz val="16"/>
        <color rgb="FFFF0000"/>
      </font>
    </ndxf>
  </rcc>
  <rcc rId="1514" sId="1" odxf="1" dxf="1">
    <oc r="J37" t="inlineStr">
      <is>
        <r>
          <rPr>
            <u/>
            <sz val="16"/>
            <color rgb="FFFF0000"/>
            <rFont val="Times New Roman"/>
            <family val="2"/>
            <charset val="204"/>
          </rPr>
          <t xml:space="preserve">АГ: </t>
        </r>
        <r>
          <rPr>
            <sz val="16"/>
            <color rgb="FFFF0000"/>
            <rFont val="Times New Roman"/>
            <family val="2"/>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nc>
    <odxf>
      <font>
        <sz val="16"/>
        <color rgb="FFFF0000"/>
      </font>
    </odxf>
    <ndxf>
      <font>
        <sz val="16"/>
        <color rgb="FFFF0000"/>
      </font>
    </ndxf>
  </rcc>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9"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rFont val="Times New Roman"/>
            <family val="1"/>
            <charset val="204"/>
          </rPr>
          <t>АГ(ДК)</t>
        </r>
        <r>
          <rPr>
            <sz val="16"/>
            <rFont val="Times New Roman"/>
            <family val="1"/>
            <charset val="204"/>
          </rPr>
          <t>: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01.08.2018 года по педагогическим работникам муниципальных организаций дополнительного образования детей составило</t>
        </r>
        <r>
          <rPr>
            <sz val="16"/>
            <color rgb="FFFF0000"/>
            <rFont val="Times New Roman"/>
            <family val="2"/>
            <charset val="204"/>
          </rPr>
          <t xml:space="preserve"> 85 480,00 рублей. </t>
        </r>
      </is>
    </nc>
  </rcc>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01.07.2018'!$A$1:$J$208</formula>
    <oldFormula>'на 01.07.2018'!$A$1:$J$208</oldFormula>
  </rdn>
  <rdn rId="0" localSheetId="1" customView="1" name="Z_13BE7114_35DF_4699_8779_61985C68F6C3_.wvu.PrintTitles" hidden="1" oldHidden="1">
    <formula>'на 01.07.2018'!$5:$8</formula>
    <oldFormula>'на 01.07.2018'!$5:$8</oldFormula>
  </rdn>
  <rdn rId="0" localSheetId="1" customView="1" name="Z_13BE7114_35DF_4699_8779_61985C68F6C3_.wvu.FilterData" hidden="1" oldHidden="1">
    <formula>'на 01.07.2018'!$A$7:$J$409</formula>
    <oldFormula>'на 01.07.2018'!$A$7:$J$409</oldFormula>
  </rdn>
  <rcv guid="{13BE7114-35DF-4699-8779-61985C68F6C3}" action="add"/>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7:B42" start="0" length="2147483647">
    <dxf>
      <font>
        <color auto="1"/>
      </font>
    </dxf>
  </rfmt>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8" start="0" length="2147483647">
    <dxf>
      <font>
        <color auto="1"/>
      </font>
    </dxf>
  </rfmt>
  <rcc rId="1693" sId="1" numFmtId="4">
    <oc r="C40">
      <v>159253.48000000001</v>
    </oc>
    <nc r="C40">
      <v>159253.47</v>
    </nc>
  </rcc>
  <rfmt sheetId="1" sqref="C37:C40" start="0" length="2147483647">
    <dxf>
      <font>
        <color auto="1"/>
      </font>
    </dxf>
  </rfmt>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8" start="0" length="2147483647">
    <dxf>
      <font>
        <color auto="1"/>
      </font>
    </dxf>
  </rfmt>
  <rcc rId="1694" sId="1" numFmtId="4">
    <oc r="D39">
      <v>161667.5</v>
    </oc>
    <nc r="D39">
      <v>161667.51999999999</v>
    </nc>
  </rcc>
  <rcc rId="1695" sId="1" numFmtId="4">
    <oc r="D40">
      <v>159253.48000000001</v>
    </oc>
    <nc r="D40">
      <v>159253.47</v>
    </nc>
  </rcc>
  <rfmt sheetId="1" sqref="D37:D40" start="0" length="2147483647">
    <dxf>
      <font>
        <color auto="1"/>
      </font>
    </dxf>
  </rfmt>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6" sId="1" numFmtId="4">
    <oc r="G40">
      <v>86376.24</v>
    </oc>
    <nc r="G40">
      <v>104422.46</v>
    </nc>
  </rcc>
  <rcc rId="1697" sId="1" numFmtId="4">
    <oc r="G39">
      <v>86906.86</v>
    </oc>
    <nc r="G39">
      <v>108106.64</v>
    </nc>
  </rcc>
  <rfmt sheetId="1" sqref="G37:H40" start="0" length="2147483647">
    <dxf>
      <font>
        <color auto="1"/>
      </font>
    </dxf>
  </rfmt>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8" sId="1" numFmtId="4">
    <oc r="E40">
      <v>86376.24</v>
    </oc>
    <nc r="E40">
      <v>104422.46</v>
    </nc>
  </rcc>
  <rcc rId="1699" sId="1" numFmtId="4">
    <oc r="E39">
      <v>86979.31</v>
    </oc>
    <nc r="E39">
      <v>108150.55</v>
    </nc>
  </rcc>
  <rfmt sheetId="1" sqref="E37:F40" start="0" length="2147483647">
    <dxf>
      <font>
        <color auto="1"/>
      </font>
    </dxf>
  </rfmt>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0" sId="1" numFmtId="4">
    <oc r="I39">
      <v>161667.5</v>
    </oc>
    <nc r="I39">
      <v>161667.51999999999</v>
    </nc>
  </rcc>
  <rcc rId="1701" sId="1" numFmtId="4">
    <oc r="I40">
      <v>159253.48000000001</v>
    </oc>
    <nc r="I40">
      <v>159253.47</v>
    </nc>
  </rcc>
  <rfmt sheetId="1" sqref="I37:I40" start="0" length="2147483647">
    <dxf>
      <font>
        <color auto="1"/>
      </font>
    </dxf>
  </rfmt>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3:B48" start="0" length="2147483647">
    <dxf>
      <font>
        <color auto="1"/>
      </font>
    </dxf>
  </rfmt>
  <rfmt sheetId="1" sqref="C43:C47" start="0" length="2147483647">
    <dxf>
      <font>
        <color auto="1"/>
      </font>
    </dxf>
  </rfmt>
  <rfmt sheetId="1" sqref="D43:D46" start="0" length="2147483647">
    <dxf>
      <font>
        <color auto="1"/>
      </font>
    </dxf>
  </rfmt>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2" sId="1" numFmtId="4">
    <oc r="E45">
      <v>0</v>
    </oc>
    <nc r="E45">
      <v>1307.8699999999999</v>
    </nc>
  </rcc>
  <rfmt sheetId="1" sqref="E43:F46" start="0" length="2147483647">
    <dxf>
      <font>
        <color auto="1"/>
      </font>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5" sId="1" numFmtId="4">
    <oc r="C136">
      <v>478.3</v>
    </oc>
    <nc r="C136">
      <v>968.9</v>
    </nc>
  </rcc>
  <rcc rId="1516" sId="1" numFmtId="4">
    <oc r="C135">
      <v>1565.1</v>
    </oc>
    <nc r="C135">
      <v>3170.9</v>
    </nc>
  </rcc>
  <rcc rId="1517" sId="1" numFmtId="4">
    <nc r="G135">
      <v>1585.44</v>
    </nc>
  </rcc>
  <rcc rId="1518" sId="1">
    <nc r="G134">
      <f>SUM(G135:G139)</f>
    </nc>
  </rcc>
  <rcc rId="1519" sId="1" numFmtId="4">
    <nc r="E135">
      <v>1585.44</v>
    </nc>
  </rcc>
  <rcc rId="1520" sId="1" numFmtId="4">
    <nc r="E136">
      <v>0</v>
    </nc>
  </rcc>
  <rcc rId="1521" sId="1">
    <nc r="E134">
      <f>SUM(E135:E139)</f>
    </nc>
  </rcc>
  <rcc rId="1522" sId="1" odxf="1" dxf="1">
    <nc r="F135">
      <f>E135/D135</f>
    </nc>
    <ndxf>
      <font>
        <i/>
        <sz val="20"/>
        <color rgb="FFFF0000"/>
      </font>
    </ndxf>
  </rcc>
  <rcc rId="1523" sId="1" odxf="1" dxf="1">
    <nc r="F136">
      <f>E136/D136</f>
    </nc>
    <odxf>
      <font>
        <i val="0"/>
        <sz val="20"/>
        <color rgb="FFFF0000"/>
      </font>
    </odxf>
    <ndxf>
      <font>
        <i/>
        <sz val="20"/>
        <color rgb="FFFF0000"/>
      </font>
    </ndxf>
  </rcc>
  <rfmt sheetId="1" sqref="A134:XFD139" start="0" length="2147483647">
    <dxf>
      <font>
        <color auto="1"/>
      </font>
    </dxf>
  </rfmt>
  <rcc rId="1524" sId="1">
    <oc r="J134" t="inlineStr">
      <is>
        <t>ДАиГ: 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т.к. по окончании срока подачи заявок на участие в аукционе не подано ни одной заявки. 
27.03.2018 повторно размещена заявка на проведение аукциона. По итогам аукциона заключен муниципальный контракт на сумму 1 834,65 тыс.руб. (1 565,1 тыс.руб. - фед.ср-ва; 269,55 тыс.руб. - ср-ва окруж.бюджета).                          
Уведомлением ДФ ХМАО от 30.03.2018 доведены дополнительные средства: 490,6 тыс.руб. - средства окружного бюджета, 1 605,8 тыс.руб. - средства федерального бюджета. 
24.04.2018 повторно размещена заявка на проведение аукциона. По итогам аукциона заключен муниципальный контракт на сумму 1 585,4 тыс.руб. - фед.ср-ва. Оплата по заключенным контрактам будет произведена в июле 2018 года.
Остаток средств - экономия, сложившаяся в результате проведения торгов.</t>
      </is>
    </oc>
    <nc r="J134" t="inlineStr">
      <is>
        <t>ДАиГ: 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т.к. по окончании срока подачи заявок на участие в аукционе не подано ни одной заявки. 
27.03.2018 повторно размещена заявка на проведение аукциона. По итогам аукциона заключен муниципальный контракт на сумму 1 834,65 тыс.руб. (1 565,1 тыс.руб. - фед.ср-ва; 269,55 тыс.руб. - ср-ва окруж.бюджета), документы переданы для регистрации прав собственности, оплата будет произведена в августе 2018г.                          
Уведомлением ДФ ХМАО от 30.03.2018 доведены дополнительные средства: 490,6 тыс.руб. - средства окружного бюджета, 1 605,8 тыс.руб. - средства федерального бюджета. 
24.04.2018 повторно размещена заявка на проведение аукциона. По итогам аукциона заключен муниципальный контракт на сумму 1 585,4 тыс.руб. (фед.ср-ва), оплата  произведена.
Остаток средств - экономия, сложившаяся в результате проведения торгов.</t>
      </is>
    </nc>
  </rcc>
  <rcv guid="{99950613-28E7-4EC2-B918-559A2757B0A9}" action="delete"/>
  <rdn rId="0" localSheetId="1" customView="1" name="Z_99950613_28E7_4EC2_B918_559A2757B0A9_.wvu.PrintArea" hidden="1" oldHidden="1">
    <formula>'на 01.07.2018'!$A$1:$J$201</formula>
    <oldFormula>'на 01.07.2018'!$A$1:$J$201</oldFormula>
  </rdn>
  <rdn rId="0" localSheetId="1" customView="1" name="Z_99950613_28E7_4EC2_B918_559A2757B0A9_.wvu.PrintTitles" hidden="1" oldHidden="1">
    <formula>'на 01.07.2018'!$5:$8</formula>
    <oldFormula>'на 01.07.2018'!$5:$8</oldFormula>
  </rdn>
  <rdn rId="0" localSheetId="1" customView="1" name="Z_99950613_28E7_4EC2_B918_559A2757B0A9_.wvu.FilterData" hidden="1" oldHidden="1">
    <formula>'на 01.07.2018'!$A$7:$J$403</formula>
    <oldFormula>'на 01.07.2018'!$A$7:$J$403</oldFormula>
  </rdn>
  <rcv guid="{99950613-28E7-4EC2-B918-559A2757B0A9}" action="add"/>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3" sId="1" numFmtId="4">
    <oc r="G45">
      <v>0</v>
    </oc>
    <nc r="G45">
      <v>1307.8699999999999</v>
    </nc>
  </rcc>
  <rfmt sheetId="1" sqref="G43:G46" start="0" length="2147483647">
    <dxf>
      <font>
        <color auto="1"/>
      </font>
    </dxf>
  </rfmt>
  <rfmt sheetId="1" sqref="H43:I46" start="0" length="2147483647">
    <dxf>
      <font>
        <color auto="1"/>
      </font>
    </dxf>
  </rfmt>
</revisions>
</file>

<file path=xl/revisions/revisionLog1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9:B54" start="0" length="2147483647">
    <dxf>
      <font>
        <color auto="1"/>
      </font>
    </dxf>
  </rfmt>
</revisions>
</file>

<file path=xl/revisions/revisionLog1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9:D51" start="0" length="2147483647">
    <dxf>
      <font>
        <color auto="1"/>
      </font>
    </dxf>
  </rfmt>
  <rcc rId="1704" sId="1" numFmtId="4">
    <oc r="G51">
      <v>3576.57</v>
    </oc>
    <nc r="G51">
      <v>5003.82</v>
    </nc>
  </rcc>
  <rcc rId="1705" sId="1" numFmtId="4">
    <oc r="E51">
      <v>3827.69</v>
    </oc>
    <nc r="E51">
      <v>5127.7</v>
    </nc>
  </rcc>
  <rfmt sheetId="1" sqref="E49:F51" start="0" length="2147483647">
    <dxf>
      <font>
        <color auto="1"/>
      </font>
    </dxf>
  </rfmt>
</revisions>
</file>

<file path=xl/revisions/revisionLog1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49:I51" start="0" length="2147483647">
    <dxf>
      <font>
        <color auto="1"/>
      </font>
    </dxf>
  </rfmt>
</revisions>
</file>

<file path=xl/revisions/revisionLog1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6"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t>
        </r>
        <r>
          <rPr>
            <sz val="16"/>
            <color rgb="FFFF0000"/>
            <rFont val="Times New Roman"/>
            <family val="2"/>
            <charset val="204"/>
          </rPr>
          <t xml:space="preserve">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nc>
  </rcc>
</revisions>
</file>

<file path=xl/revisions/revisionLog1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7"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t>
        </r>
        <r>
          <rPr>
            <sz val="16"/>
            <color rgb="FFFF0000"/>
            <rFont val="Times New Roman"/>
            <family val="2"/>
            <charset val="204"/>
          </rPr>
          <t xml:space="preserve">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nc>
  </rcc>
</revisions>
</file>

<file path=xl/revisions/revisionLog1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8"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nc>
  </rcc>
</revisions>
</file>

<file path=xl/revisions/revisionLog1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9"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nc>
  </rcc>
</revisions>
</file>

<file path=xl/revisions/revisionLog1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0"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01.07.2018 года по работникам муниципальных учреждений культуры составило 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nc>
  </rcc>
</revisions>
</file>

<file path=xl/revisions/revisionLog1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61:C162" start="0" length="2147483647">
    <dxf>
      <font>
        <color auto="1"/>
      </font>
    </dxf>
  </rfmt>
  <rfmt sheetId="1" sqref="D161" start="0" length="2147483647">
    <dxf>
      <font>
        <color auto="1"/>
      </font>
    </dxf>
  </rfmt>
  <rcc rId="1711" sId="1" numFmtId="4">
    <oc r="D162">
      <v>21104.9</v>
    </oc>
    <nc r="D162">
      <v>21304.9</v>
    </nc>
  </rcc>
  <rfmt sheetId="1" sqref="D162" start="0" length="2147483647">
    <dxf>
      <font>
        <color auto="1"/>
      </font>
    </dxf>
  </rfmt>
  <rcc rId="1712" sId="1" numFmtId="4">
    <oc r="E161">
      <v>200</v>
    </oc>
    <nc r="E161">
      <v>59.21</v>
    </nc>
  </rcc>
  <rcc rId="1713" sId="1" numFmtId="4">
    <oc r="E162">
      <v>9790</v>
    </oc>
    <nc r="E162">
      <v>11343.99</v>
    </nc>
  </rcc>
  <rfmt sheetId="1" sqref="E161:E162" start="0" length="2147483647">
    <dxf>
      <font>
        <color auto="1"/>
      </font>
    </dxf>
  </rfmt>
  <rcc rId="1714" sId="1" numFmtId="4">
    <oc r="G161">
      <v>200</v>
    </oc>
    <nc r="G161">
      <v>59.21</v>
    </nc>
  </rcc>
  <rcc rId="1715" sId="1" numFmtId="4">
    <oc r="G162">
      <v>9511.4</v>
    </oc>
    <nc r="G162">
      <v>10866.39</v>
    </nc>
  </rcc>
  <rfmt sheetId="1" sqref="G161:G162" start="0" length="2147483647">
    <dxf>
      <font>
        <color auto="1"/>
      </font>
    </dxf>
  </rfmt>
  <rcc rId="1716" sId="1" numFmtId="4">
    <oc r="C164">
      <v>5256.03</v>
    </oc>
    <nc r="C164">
      <v>9701.3700000000008</v>
    </nc>
  </rcc>
  <rcc rId="1717" sId="1" numFmtId="4">
    <oc r="C163">
      <v>6069.57</v>
    </oc>
    <nc r="C163">
      <v>3295.91</v>
    </nc>
  </rcc>
  <rcc rId="1718" sId="1" numFmtId="4">
    <oc r="D164">
      <v>8517.2999999999993</v>
    </oc>
    <nc r="D164">
      <v>10188.98</v>
    </nc>
  </rcc>
  <rfmt sheetId="1" sqref="C163:C164" start="0" length="2147483647">
    <dxf>
      <font>
        <color auto="1"/>
      </font>
    </dxf>
  </rfmt>
  <rcc rId="1719" sId="1" numFmtId="4">
    <oc r="D163">
      <v>3018.8</v>
    </oc>
    <nc r="D163">
      <v>3018.78</v>
    </nc>
  </rcc>
  <rfmt sheetId="1" sqref="D163:D164" start="0" length="2147483647">
    <dxf>
      <font>
        <color auto="1"/>
      </font>
    </dxf>
  </rfmt>
  <rcc rId="1720" sId="1" numFmtId="4">
    <oc r="G164">
      <v>8396.02</v>
    </oc>
    <nc r="G164">
      <v>9217.8799999999992</v>
    </nc>
  </rcc>
  <rcc rId="1721" sId="1" numFmtId="4">
    <oc r="G163">
      <v>1227.55</v>
    </oc>
    <nc r="G163">
      <v>1308.8499999999999</v>
    </nc>
  </rcc>
  <rfmt sheetId="1" sqref="G163:G164" start="0" length="2147483647">
    <dxf>
      <font>
        <color auto="1"/>
      </font>
    </dxf>
  </rfmt>
  <rfmt sheetId="1" sqref="E163:E164" start="0" length="2147483647">
    <dxf>
      <font>
        <color auto="1"/>
      </font>
    </dxf>
  </rfmt>
  <rcc rId="1722" sId="1">
    <oc r="B159" t="inlineStr">
      <is>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2018 - 2025 годах и на период до 2030 года»
</t>
        </r>
        <r>
          <rPr>
            <sz val="16"/>
            <color rgb="FFFF0000"/>
            <rFont val="Times New Roman"/>
            <family val="2"/>
            <charset val="204"/>
          </rPr>
          <t>(1. 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6.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is>
    </oc>
    <nc r="B159" t="inlineStr">
      <is>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2018 - 2025 годах и на период до 2030 года»
</t>
        </r>
        <r>
          <rPr>
            <sz val="16"/>
            <color rgb="FFFF0000"/>
            <rFont val="Times New Roman"/>
            <family val="2"/>
            <charset val="204"/>
          </rPr>
          <t>(1. 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6.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7. Иные межбюджетные трансферты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t>
        </r>
      </is>
    </nc>
  </rcc>
  <rfmt sheetId="1" sqref="A159:I165" start="0" length="2147483647">
    <dxf>
      <font>
        <color auto="1"/>
      </font>
    </dxf>
  </rfmt>
  <rcc rId="1723" sId="1">
    <oc r="I162">
      <f>9518+11480.2+106.7</f>
    </oc>
    <nc r="I162">
      <f>9518+11480.2+106.7+200</f>
    </nc>
  </rcc>
  <rcv guid="{6E4A7295-8CE0-4D28-ABEF-D38EBAE7C204}" action="delete"/>
  <rdn rId="0" localSheetId="1" customView="1" name="Z_6E4A7295_8CE0_4D28_ABEF_D38EBAE7C204_.wvu.PrintArea" hidden="1" oldHidden="1">
    <formula>'на 01.07.2018'!$A$1:$J$205</formula>
    <oldFormula>'на 01.07.2018'!$A$1:$J$205</oldFormula>
  </rdn>
  <rdn rId="0" localSheetId="1" customView="1" name="Z_6E4A7295_8CE0_4D28_ABEF_D38EBAE7C204_.wvu.PrintTitles" hidden="1" oldHidden="1">
    <formula>'на 01.07.2018'!$5:$8</formula>
    <oldFormula>'на 01.07.2018'!$5:$8</oldFormula>
  </rdn>
  <rdn rId="0" localSheetId="1" customView="1" name="Z_6E4A7295_8CE0_4D28_ABEF_D38EBAE7C204_.wvu.FilterData" hidden="1" oldHidden="1">
    <formula>'на 01.07.2018'!$A$7:$J$409</formula>
    <oldFormula>'на 01.07.2018'!$A$7:$J$409</oldFormula>
  </rdn>
  <rcv guid="{6E4A7295-8CE0-4D28-ABEF-D38EBAE7C204}"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9"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2-4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01.06.2018 года по работникам муниципальных учреждений культуры составило 71 774,00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8" sId="1" odxf="1" dxf="1">
    <oc r="J153" t="inlineStr">
      <is>
        <r>
          <rPr>
            <u/>
            <sz val="16"/>
            <color rgb="FFFF0000"/>
            <rFont val="Times New Roman"/>
            <family val="2"/>
            <charset val="204"/>
          </rPr>
          <t>АГ:</t>
        </r>
        <r>
          <rPr>
            <sz val="16"/>
            <color rgb="FFFF0000"/>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контракт на приобретение бумаги, приобретение ПО "Ангел".
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контракт на приобретение бумаги, приобретение ПО "Ангел".
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odxf>
      <font>
        <sz val="16"/>
        <color rgb="FFFF0000"/>
      </font>
    </odxf>
    <ndxf>
      <font>
        <sz val="16"/>
        <color rgb="FFFF0000"/>
      </font>
    </ndxf>
  </rcc>
</revisions>
</file>

<file path=xl/revisions/revisionLog2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7" sId="1" numFmtId="4">
    <oc r="E180">
      <v>80302.559999999998</v>
    </oc>
    <nc r="E180">
      <v>109239.29</v>
    </nc>
  </rcc>
  <rcc rId="1728" sId="1" numFmtId="4">
    <oc r="G180">
      <v>80302.600000000006</v>
    </oc>
    <nc r="G180">
      <v>109239.29</v>
    </nc>
  </rcc>
  <rfmt sheetId="1" sqref="B180:I180" start="0" length="2147483647">
    <dxf>
      <font>
        <color auto="1"/>
      </font>
    </dxf>
  </rfmt>
  <rcc rId="1729" sId="1" numFmtId="4">
    <oc r="C182">
      <v>38.1</v>
    </oc>
    <nc r="C182">
      <v>4019.38</v>
    </nc>
  </rcc>
  <rcc rId="1730" sId="1" numFmtId="4">
    <oc r="C181">
      <f>11213.3-C182</f>
    </oc>
    <nc r="C181">
      <v>12237.34</v>
    </nc>
  </rcc>
  <rcc rId="1731" sId="1" numFmtId="4">
    <oc r="G181">
      <v>4853.9399999999996</v>
    </oc>
    <nc r="G181">
      <v>8949.92</v>
    </nc>
  </rcc>
  <rfmt sheetId="1" sqref="A178:I183" start="0" length="2147483647">
    <dxf>
      <font>
        <color auto="1"/>
      </font>
    </dxf>
  </rfmt>
</revisions>
</file>

<file path=xl/revisions/revisionLog2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2" sId="1" odxf="1" dxf="1">
    <oc r="J43" t="inlineStr">
      <is>
        <r>
          <t xml:space="preserve">АГ(ДК): </t>
        </r>
        <r>
          <rPr>
            <sz val="16"/>
            <color rgb="FFFF0000"/>
            <rFont val="Times New Roman"/>
            <family val="2"/>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 заключены договоры на приобретение инвентаря.
Освоение средств планируется в течение 2018 года.                                                        </t>
        </r>
      </is>
    </oc>
    <nc r="J43" t="inlineStr">
      <is>
        <r>
          <rPr>
            <u/>
            <sz val="16"/>
            <rFont val="Times New Roman"/>
            <family val="1"/>
            <charset val="204"/>
          </rP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По состоянию на 01.08.18:</t>
        </r>
        <r>
          <rPr>
            <sz val="16"/>
            <color rgb="FFFF0000"/>
            <rFont val="Times New Roman"/>
            <family val="2"/>
            <charset val="204"/>
          </rPr>
          <t xml:space="preserve">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 заключены договоры на приобретение инвентаря.
Освоение средств планируется в течение 2018 года.                                                        </t>
        </r>
      </is>
    </nc>
    <odxf>
      <font>
        <sz val="16"/>
        <color rgb="FFFF0000"/>
      </font>
    </odxf>
    <ndxf>
      <font>
        <sz val="16"/>
        <color rgb="FFFF0000"/>
      </font>
    </ndxf>
  </rcc>
  <rcv guid="{13BE7114-35DF-4699-8779-61985C68F6C3}" action="delete"/>
  <rdn rId="0" localSheetId="1" customView="1" name="Z_13BE7114_35DF_4699_8779_61985C68F6C3_.wvu.PrintArea" hidden="1" oldHidden="1">
    <formula>'на 01.07.2018'!$A$1:$J$208</formula>
    <oldFormula>'на 01.07.2018'!$A$1:$J$208</oldFormula>
  </rdn>
  <rdn rId="0" localSheetId="1" customView="1" name="Z_13BE7114_35DF_4699_8779_61985C68F6C3_.wvu.PrintTitles" hidden="1" oldHidden="1">
    <formula>'на 01.07.2018'!$5:$8</formula>
    <oldFormula>'на 01.07.2018'!$5:$8</oldFormula>
  </rdn>
  <rdn rId="0" localSheetId="1" customView="1" name="Z_13BE7114_35DF_4699_8779_61985C68F6C3_.wvu.FilterData" hidden="1" oldHidden="1">
    <formula>'на 01.07.2018'!$A$7:$J$409</formula>
    <oldFormula>'на 01.07.2018'!$A$7:$J$409</oldFormula>
  </rdn>
  <rcv guid="{13BE7114-35DF-4699-8779-61985C68F6C3}" action="add"/>
</revisions>
</file>

<file path=xl/revisions/revisionLog2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6" sId="1" numFmtId="4">
    <oc r="D202">
      <v>30698.7</v>
    </oc>
    <nc r="D202">
      <v>30806</v>
    </nc>
  </rcc>
  <rcc rId="1737" sId="1" numFmtId="4">
    <oc r="E202">
      <f>G202</f>
    </oc>
    <nc r="E202">
      <v>20400</v>
    </nc>
  </rcc>
  <rcc rId="1738" sId="1" numFmtId="4">
    <oc r="G202">
      <v>17000</v>
    </oc>
    <nc r="G202">
      <v>20400</v>
    </nc>
  </rcc>
  <rcc rId="1739" sId="1" numFmtId="4">
    <oc r="G203">
      <v>724.1</v>
    </oc>
    <nc r="G203">
      <v>795.42</v>
    </nc>
  </rcc>
  <rcc rId="1740" sId="1" numFmtId="4">
    <oc r="G204">
      <v>9</v>
    </oc>
    <nc r="G204">
      <v>68.58</v>
    </nc>
  </rcc>
  <rcc rId="1741" sId="1" numFmtId="4">
    <oc r="E204">
      <v>9</v>
    </oc>
    <nc r="E204">
      <f>G204</f>
    </nc>
  </rcc>
  <rcc rId="1742" sId="1" numFmtId="4">
    <oc r="I202">
      <v>30698.7</v>
    </oc>
    <nc r="I202">
      <v>30806</v>
    </nc>
  </rcc>
  <rfmt sheetId="1" sqref="A201:I205" start="0" length="2147483647">
    <dxf>
      <font>
        <color auto="1"/>
      </font>
    </dxf>
  </rfmt>
</revisions>
</file>

<file path=xl/revisions/revisionLog2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3" sId="1">
    <oc r="J43" t="inlineStr">
      <is>
        <r>
          <rPr>
            <u/>
            <sz val="16"/>
            <rFont val="Times New Roman"/>
            <family val="1"/>
            <charset val="204"/>
          </rP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По состоянию на 01.08.18:</t>
        </r>
        <r>
          <rPr>
            <sz val="16"/>
            <color rgb="FFFF0000"/>
            <rFont val="Times New Roman"/>
            <family val="2"/>
            <charset val="204"/>
          </rPr>
          <t xml:space="preserve">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 заключены договоры на приобретение инвентаря.
Освоение средств планируется в течение 2018 года.                                                        </t>
        </r>
      </is>
    </oc>
    <nc r="J43" t="inlineStr">
      <is>
        <r>
          <rPr>
            <u/>
            <sz val="16"/>
            <rFont val="Times New Roman"/>
            <family val="1"/>
            <charset val="204"/>
          </rP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По состоянию на 01.08.18:</t>
        </r>
        <r>
          <rPr>
            <sz val="16"/>
            <color rgb="FFFF0000"/>
            <rFont val="Times New Roman"/>
            <family val="2"/>
            <charset val="204"/>
          </rPr>
          <t xml:space="preserve">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тренировачным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Освоение средств планируется в течение 2018 года.                                                        </t>
        </r>
      </is>
    </nc>
  </rcc>
  <rfmt sheetId="1" sqref="J43:J48" start="0" length="2147483647">
    <dxf>
      <font>
        <color auto="1"/>
      </font>
    </dxf>
  </rfmt>
</revisions>
</file>

<file path=xl/revisions/revisionLog2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4"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01.08.18: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тренировачным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01.08.18: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тренировачным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Планируется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nc>
  </rcc>
  <rcv guid="{13BE7114-35DF-4699-8779-61985C68F6C3}" action="delete"/>
  <rdn rId="0" localSheetId="1" customView="1" name="Z_13BE7114_35DF_4699_8779_61985C68F6C3_.wvu.PrintArea" hidden="1" oldHidden="1">
    <formula>'на 01.07.2018'!$A$1:$J$208</formula>
    <oldFormula>'на 01.07.2018'!$A$1:$J$208</oldFormula>
  </rdn>
  <rdn rId="0" localSheetId="1" customView="1" name="Z_13BE7114_35DF_4699_8779_61985C68F6C3_.wvu.PrintTitles" hidden="1" oldHidden="1">
    <formula>'на 01.07.2018'!$5:$8</formula>
    <oldFormula>'на 01.07.2018'!$5:$8</oldFormula>
  </rdn>
  <rdn rId="0" localSheetId="1" customView="1" name="Z_13BE7114_35DF_4699_8779_61985C68F6C3_.wvu.FilterData" hidden="1" oldHidden="1">
    <formula>'на 01.07.2018'!$A$7:$J$409</formula>
    <oldFormula>'на 01.07.2018'!$A$7:$J$409</oldFormula>
  </rdn>
  <rcv guid="{13BE7114-35DF-4699-8779-61985C68F6C3}" action="add"/>
</revisions>
</file>

<file path=xl/revisions/revisionLog2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74" start="0" length="2147483647">
    <dxf>
      <font>
        <color auto="1"/>
      </font>
    </dxf>
  </rfmt>
  <rfmt sheetId="1" sqref="I172" start="0" length="2147483647">
    <dxf>
      <font>
        <color auto="1"/>
      </font>
    </dxf>
  </rfmt>
</revisions>
</file>

<file path=xl/revisions/revisionLog2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8"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01.08.18: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тренировачным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Планируется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01.08.18: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тренировочным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Планируется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nc>
  </rcc>
</revisions>
</file>

<file path=xl/revisions/revisionLog2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0" start="0" length="2147483647">
    <dxf>
      <font>
        <color auto="1"/>
      </font>
    </dxf>
  </rfmt>
  <rfmt sheetId="1" sqref="D10" start="0" length="2147483647">
    <dxf>
      <font>
        <color auto="1"/>
      </font>
    </dxf>
  </rfmt>
  <rfmt sheetId="1" sqref="A10:XFD10" start="0" length="2147483647">
    <dxf>
      <font>
        <color auto="1"/>
      </font>
    </dxf>
  </rfmt>
  <rfmt sheetId="1" sqref="C11" start="0" length="2147483647">
    <dxf>
      <font>
        <color auto="1"/>
      </font>
    </dxf>
  </rfmt>
  <rfmt sheetId="1" sqref="D11" start="0" length="2147483647">
    <dxf>
      <font>
        <color auto="1"/>
      </font>
    </dxf>
  </rfmt>
  <rfmt sheetId="1" sqref="E11" start="0" length="2147483647">
    <dxf>
      <font>
        <color auto="1"/>
      </font>
    </dxf>
  </rfmt>
  <rfmt sheetId="1" sqref="G11" start="0" length="2147483647">
    <dxf>
      <font>
        <color auto="1"/>
      </font>
    </dxf>
  </rfmt>
  <rfmt sheetId="1" sqref="A11:XFD11" start="0" length="2147483647">
    <dxf>
      <font>
        <color auto="1"/>
      </font>
    </dxf>
  </rfmt>
  <rfmt sheetId="1" sqref="C12:C13" start="0" length="2147483647">
    <dxf>
      <font>
        <color auto="1"/>
      </font>
    </dxf>
  </rfmt>
  <rfmt sheetId="1" sqref="D12:D13" start="0" length="2147483647">
    <dxf>
      <font>
        <color auto="1"/>
      </font>
    </dxf>
  </rfmt>
  <rfmt sheetId="1" sqref="E12:E13" start="0" length="2147483647">
    <dxf>
      <font>
        <color auto="1"/>
      </font>
    </dxf>
  </rfmt>
  <rfmt sheetId="1" sqref="G12:G13" start="0" length="2147483647">
    <dxf>
      <font>
        <color auto="1"/>
      </font>
    </dxf>
  </rfmt>
  <rfmt sheetId="1" sqref="A12:XFD14" start="0" length="2147483647">
    <dxf>
      <font>
        <color auto="1"/>
      </font>
    </dxf>
  </rfmt>
  <rfmt sheetId="1" sqref="A9:XFD9" start="0" length="2147483647">
    <dxf>
      <font>
        <color auto="1"/>
      </font>
    </dxf>
  </rfmt>
</revisions>
</file>

<file path=xl/revisions/revisionLog2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9" sId="1">
    <o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t>
        </r>
        <r>
          <rPr>
            <sz val="16"/>
            <color rgb="FFFF0000"/>
            <rFont val="Times New Roman"/>
            <family val="2"/>
            <charset val="204"/>
          </rPr>
          <t xml:space="preserve">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rcc>
</revisions>
</file>

<file path=xl/revisions/revisionLog2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0" sId="1">
    <o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t>
        </r>
        <r>
          <rPr>
            <sz val="16"/>
            <color rgb="FFFF0000"/>
            <rFont val="Times New Roman"/>
            <family val="2"/>
            <charset val="204"/>
          </rPr>
          <t xml:space="preserve">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9" sId="1" odxf="1" dxf="1">
    <oc r="J29" t="inlineStr">
      <is>
        <r>
          <rPr>
            <u/>
            <sz val="16"/>
            <color rgb="FFFF0000"/>
            <rFont val="Times New Roman"/>
            <family val="2"/>
            <charset val="204"/>
          </rPr>
          <t>АГ:</t>
        </r>
        <r>
          <rPr>
            <sz val="16"/>
            <color rgb="FFFF0000"/>
            <rFont val="Times New Roman"/>
            <family val="2"/>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color rgb="FFFF0000"/>
            <rFont val="Times New Roman"/>
            <family val="2"/>
            <charset val="204"/>
          </rPr>
          <t xml:space="preserve">ДАиГ: </t>
        </r>
        <r>
          <rPr>
            <sz val="16"/>
            <color rgb="FFFF0000"/>
            <rFont val="Times New Roman"/>
            <family val="2"/>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color rgb="FFFF0000"/>
            <rFont val="Times New Roman"/>
            <family val="2"/>
            <charset val="204"/>
          </rPr>
          <t xml:space="preserve">ДАиГ: </t>
        </r>
        <r>
          <rPr>
            <sz val="16"/>
            <color rgb="FFFF0000"/>
            <rFont val="Times New Roman"/>
            <family val="2"/>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odxf>
      <font>
        <sz val="16"/>
        <color rgb="FFFF0000"/>
      </font>
    </odxf>
    <ndxf>
      <font>
        <sz val="16"/>
        <color rgb="FFFF0000"/>
      </font>
    </ndxf>
  </rcc>
</revisions>
</file>

<file path=xl/revisions/revisionLog2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01.07.2018'!$A$1:$J$208</formula>
    <oldFormula>'на 01.07.2018'!$A$1:$J$208</oldFormula>
  </rdn>
  <rdn rId="0" localSheetId="1" customView="1" name="Z_13BE7114_35DF_4699_8779_61985C68F6C3_.wvu.PrintTitles" hidden="1" oldHidden="1">
    <formula>'на 01.07.2018'!$5:$8</formula>
    <oldFormula>'на 01.07.2018'!$5:$8</oldFormula>
  </rdn>
  <rdn rId="0" localSheetId="1" customView="1" name="Z_13BE7114_35DF_4699_8779_61985C68F6C3_.wvu.FilterData" hidden="1" oldHidden="1">
    <formula>'на 01.07.2018'!$A$7:$J$409</formula>
    <oldFormula>'на 01.07.2018'!$A$7:$J$409</oldFormula>
  </rdn>
  <rcv guid="{13BE7114-35DF-4699-8779-61985C68F6C3}" action="add"/>
</revisions>
</file>

<file path=xl/revisions/revisionLog2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4"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nc>
  </rcc>
</revisions>
</file>

<file path=xl/revisions/revisionLog2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10:J115">
    <dxf>
      <alignment vertical="top" readingOrder="0"/>
    </dxf>
  </rfmt>
  <rcv guid="{BEA0FDBA-BB07-4C19-8BBD-5E57EE395C09}" action="delete"/>
  <rdn rId="0" localSheetId="1" customView="1" name="Z_BEA0FDBA_BB07_4C19_8BBD_5E57EE395C09_.wvu.PrintArea" hidden="1" oldHidden="1">
    <formula>'на 01.07.2018'!$A$1:$J$207</formula>
    <oldFormula>'на 01.07.2018'!$A$1:$J$207</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01.07.2018'!$A$7:$J$409</formula>
    <oldFormula>'на 01.07.2018'!$A$7:$J$409</oldFormula>
  </rdn>
  <rcv guid="{BEA0FDBA-BB07-4C19-8BBD-5E57EE395C09}" action="add"/>
</revisions>
</file>

<file path=xl/revisions/revisionLog2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46:J151">
    <dxf>
      <alignment horizontal="justify" readingOrder="0"/>
    </dxf>
  </rfmt>
  <rcv guid="{BEA0FDBA-BB07-4C19-8BBD-5E57EE395C09}" action="delete"/>
  <rdn rId="0" localSheetId="1" customView="1" name="Z_BEA0FDBA_BB07_4C19_8BBD_5E57EE395C09_.wvu.PrintArea" hidden="1" oldHidden="1">
    <formula>'на 01.07.2018'!$A$1:$J$207</formula>
    <oldFormula>'на 01.07.2018'!$A$1:$J$207</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01.07.2018'!$A$7:$J$409</formula>
    <oldFormula>'на 01.07.2018'!$A$7:$J$409</oldFormula>
  </rdn>
  <rcv guid="{BEA0FDBA-BB07-4C19-8BBD-5E57EE395C09}" action="add"/>
</revisions>
</file>

<file path=xl/revisions/revisionLog2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1" sId="1" quotePrefix="1">
    <o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01.07.2017 года</t>
      </is>
    </oc>
    <n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01.08.2017 года</t>
      </is>
    </nc>
  </rcc>
</revisions>
</file>

<file path=xl/revisions/revisionLog2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9:J207">
    <dxf>
      <alignment horizontal="justify" vertical="top" readingOrder="0"/>
    </dxf>
  </rfmt>
</revisions>
</file>

<file path=xl/revisions/revisionLog2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2" sId="1">
    <oc r="J122"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3 606 876 руб.                                                                                    
    </t>
      </is>
    </oc>
    <nc r="J122"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3606876 руб.                                                                                    
    </t>
      </is>
    </nc>
  </rcc>
  <rcv guid="{BEA0FDBA-BB07-4C19-8BBD-5E57EE395C09}" action="delete"/>
  <rdn rId="0" localSheetId="1" customView="1" name="Z_BEA0FDBA_BB07_4C19_8BBD_5E57EE395C09_.wvu.PrintArea" hidden="1" oldHidden="1">
    <formula>'на 01.07.2018'!$A$1:$J$207</formula>
    <oldFormula>'на 01.07.2018'!$A$1:$J$207</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01.07.2018'!$A$7:$J$409</formula>
    <oldFormula>'на 01.07.2018'!$A$7:$J$409</oldFormula>
  </rdn>
  <rcv guid="{BEA0FDBA-BB07-4C19-8BBD-5E57EE395C09}" action="add"/>
</revisions>
</file>

<file path=xl/revisions/revisionLog2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6" sId="1">
    <oc r="J122"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3606876 руб.                                                                                    
    </t>
      </is>
    </oc>
    <nc r="J122"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3606,876 тыс.руб.                                                                                    
    </t>
      </is>
    </nc>
  </rcc>
</revisions>
</file>

<file path=xl/revisions/revisionLog2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7" sId="1">
    <oc r="J134" t="inlineStr">
      <is>
        <t xml:space="preserve">На 01.01.2018 участниками мероприятия числится 437  человек. В 2018 году субсидию за счет средств федерального бюджета на приобретение (строительство) жилья планируется  предоставить 9 ветеранам боевых действий и 1 инвалиду. По состоянию на 01.08.2018: выдано 7 гарантийных писем на общую сумму 5 881 932 рубля, 1 участнику подпрограммы отказано в выдаче гарантийного письма, 2 участников отказались от получения субсидии в текущем году. На 01.08.2018 перечисление субсидий не производилось. </t>
      </is>
    </oc>
    <nc r="J134" t="inlineStr">
      <is>
        <t xml:space="preserve">На 01.01.2018 участниками мероприятия числится 437  человек. В 2018 году субсидию за счет средств федерального бюджета на приобретение (строительство) жилья планируется  предоставить 9 ветеранам боевых действий и 1 инвалиду. По состоянию на 01.08.2018: выдано 7 гарантийных писем на общую сумму 5881,932 тыс.руб., 1 участнику подпрограммы отказано в выдаче гарантийного письма, 2 участников отказались от получения субсидии в текущем году. На 01.08.2018 перечисление субсидий не производилось. </t>
      </is>
    </nc>
  </rcc>
</revisions>
</file>

<file path=xl/revisions/revisionLog2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8"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22" start="0" length="2147483647">
    <dxf>
      <font>
        <color auto="1"/>
      </font>
    </dxf>
  </rfmt>
  <rfmt sheetId="1" sqref="J166:J171" start="0" length="2147483647">
    <dxf>
      <font>
        <color auto="1"/>
      </font>
    </dxf>
  </rfmt>
  <rcc rId="1530" sId="1">
    <oc r="J195" t="inlineStr">
      <is>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01.07.2018 произведена выплата заработной платы за январь - май и первую половину июня месяца 2018 года, оплата услуг по содержанию имущества и поставке материальных запасов  по факту оказания услуг, поставки товара в соответствии с условиями заключаемых договоров, муниципальных контрактов.              
</t>
        </r>
      </is>
    </oc>
    <nc r="J195" t="inlineStr">
      <is>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01.08.2018 произведена выплата заработной платы за январь - июнь и первую половину июля месяца 2018 года, оплата услуг по содержанию имущества и поставке материальных запасов  по факту оказания услуг, поставки товара в соответствии с условиями заключаемых договоров, муниципальных контрактов.              
</t>
        </r>
      </is>
    </nc>
  </rcc>
  <rfmt sheetId="1" sqref="J195:J199" start="0" length="2147483647">
    <dxf>
      <font>
        <color auto="1"/>
      </font>
    </dxf>
  </rfmt>
</revisions>
</file>

<file path=xl/revisions/revisionLog2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9"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01.08.18: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тренировочным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Планируется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01.08.18: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тренировочным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Планируется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nc>
  </rcc>
</revisions>
</file>

<file path=xl/revisions/revisionLog2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0"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01.08.18: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тренировочным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Планируется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По состоянию на 01.08.18: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 тренировочным мероприятиям по спортивному ориентированию (пгт. Барсово), учебно-тренировочных сборов по каратэ, кикбоксингу (г. Сургут), учебно-тренировочные мероприятия по баскетболу (п. Кучугуры), участие в Первенстве Мира по пауэрлифтингу (г. Погеструм (ЮАР), Первенство ХМАО-Югры по дзюдо (г. Ханты-Мансийск), участие в Первенстве России по скалолазанию (г. Пермь);  
 - заключены договоры на приобретение инвентаря. Планируется приобретение спортивного оборудования, экипировки и инвентаря, проведение тренировочных сборов и участие в соревнованиях.
Использование бюджетных ассигнований планируется осуществить в 4 квартале 2018 года.                                                         </t>
        </r>
      </is>
    </nc>
  </rcc>
</revisions>
</file>

<file path=xl/revisions/revisionLog2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1"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В соответствии с заключенным контрактом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от 07.05.2018 № 40/18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nc>
  </rcc>
  <rcv guid="{13BE7114-35DF-4699-8779-61985C68F6C3}" action="delete"/>
  <rdn rId="0" localSheetId="1" customView="1" name="Z_13BE7114_35DF_4699_8779_61985C68F6C3_.wvu.PrintArea" hidden="1" oldHidden="1">
    <formula>'на 01.07.2018'!$A$1:$J$208</formula>
    <oldFormula>'на 01.07.2018'!$A$1:$J$208</oldFormula>
  </rdn>
  <rdn rId="0" localSheetId="1" customView="1" name="Z_13BE7114_35DF_4699_8779_61985C68F6C3_.wvu.PrintTitles" hidden="1" oldHidden="1">
    <formula>'на 01.07.2018'!$5:$8</formula>
    <oldFormula>'на 01.07.2018'!$5:$8</oldFormula>
  </rdn>
  <rdn rId="0" localSheetId="1" customView="1" name="Z_13BE7114_35DF_4699_8779_61985C68F6C3_.wvu.FilterData" hidden="1" oldHidden="1">
    <formula>'на 01.07.2018'!$A$7:$J$409</formula>
    <oldFormula>'на 01.07.2018'!$A$7:$J$409</oldFormula>
  </rdn>
  <rcv guid="{13BE7114-35DF-4699-8779-61985C68F6C3}" action="add"/>
</revisions>
</file>

<file path=xl/revisions/revisionLog2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5"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В соответствии с заключенным контрактом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от 07.05.2018 № 40/18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В рамках реализации мероприятий программы 200 путевок для детей-сирот и детей, оставшихся без попечения родителей  в возрасте от 6 до 17 лет (включительно). В соответствии с заключенным контрактом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от 07.05.2018 № 40/18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19 путевок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nc>
  </rcc>
</revisions>
</file>

<file path=xl/revisions/revisionLog2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6" sId="1">
    <oc r="J122"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3606,876 тыс.руб.                                                                                    
    </t>
      </is>
    </oc>
    <nc r="J122"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3606,9 тыс.руб.                                                                                    
    </t>
      </is>
    </nc>
  </rcc>
  <rcc rId="1777" sId="1">
    <oc r="J134" t="inlineStr">
      <is>
        <t xml:space="preserve">На 01.01.2018 участниками мероприятия числится 437  человек. В 2018 году субсидию за счет средств федерального бюджета на приобретение (строительство) жилья планируется  предоставить 9 ветеранам боевых действий и 1 инвалиду. По состоянию на 01.08.2018: выдано 7 гарантийных писем на общую сумму 5881,932 тыс.руб., 1 участнику подпрограммы отказано в выдаче гарантийного письма, 2 участников отказались от получения субсидии в текущем году. На 01.08.2018 перечисление субсидий не производилось. </t>
      </is>
    </oc>
    <nc r="J134" t="inlineStr">
      <is>
        <t xml:space="preserve">На 01.01.2018 участниками мероприятия числится 437  человек. В 2018 году субсидию за счет средств федерального бюджета на приобретение (строительство) жилья планируется  предоставить 9 ветеранам боевых действий и 1 инвалиду. По состоянию на 01.08.2018: выдано 7 гарантийных писем на общую сумму 5881,9 тыс.руб., 1 участнику подпрограммы отказано в выдаче гарантийного письма, 2 участников отказались от получения субсидии в текущем году. На 01.08.2018 перечисление субсидий не производилось. </t>
      </is>
    </nc>
  </rcc>
  <rfmt sheetId="1" sqref="J128">
    <dxf>
      <fill>
        <patternFill patternType="solid">
          <bgColor rgb="FFFFFF00"/>
        </patternFill>
      </fill>
    </dxf>
  </rfmt>
  <rcc rId="1778" sId="1">
    <o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1 квартал, 2 квартал и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rcc>
  <rcv guid="{6E4A7295-8CE0-4D28-ABEF-D38EBAE7C204}" action="delete"/>
  <rdn rId="0" localSheetId="1" customView="1" name="Z_6E4A7295_8CE0_4D28_ABEF_D38EBAE7C204_.wvu.PrintArea" hidden="1" oldHidden="1">
    <formula>'на 01.07.2018'!$A$1:$J$205</formula>
    <oldFormula>'на 01.07.2018'!$A$1:$J$205</oldFormula>
  </rdn>
  <rdn rId="0" localSheetId="1" customView="1" name="Z_6E4A7295_8CE0_4D28_ABEF_D38EBAE7C204_.wvu.PrintTitles" hidden="1" oldHidden="1">
    <formula>'на 01.07.2018'!$5:$8</formula>
    <oldFormula>'на 01.07.2018'!$5:$8</oldFormula>
  </rdn>
  <rdn rId="0" localSheetId="1" customView="1" name="Z_6E4A7295_8CE0_4D28_ABEF_D38EBAE7C204_.wvu.FilterData" hidden="1" oldHidden="1">
    <formula>'на 01.07.2018'!$A$7:$J$409</formula>
    <oldFormula>'на 01.07.2018'!$A$7:$J$409</oldFormula>
  </rdn>
  <rcv guid="{6E4A7295-8CE0-4D28-ABEF-D38EBAE7C204}" action="add"/>
</revisions>
</file>

<file path=xl/revisions/revisionLog2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2" sId="1">
    <o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1 квартал, 2 квартал и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1 квартал, 2 квартал и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rcc>
</revisions>
</file>

<file path=xl/revisions/revisionLog2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3"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В рамках реализации государственной программы заключено соглашение от 17.05.2018 № 71876000-1-2018-004 о предоставлении субсидии на поддержку творческой деятельности и техническое оснащение детских и кукольных театров. В рамках подпрограммы "Укрепление единого культурного пространства" бюджетные ассигнования запланированы на организацию и показ театральной постановки (МАУ "ТАиК "Петрушка").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nc>
  </rcc>
</revisions>
</file>

<file path=xl/revisions/revisionLog2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01.07.2018'!$A$1:$J$208</formula>
    <oldFormula>'на 01.07.2018'!$A$1:$J$208</oldFormula>
  </rdn>
  <rdn rId="0" localSheetId="1" customView="1" name="Z_13BE7114_35DF_4699_8779_61985C68F6C3_.wvu.PrintTitles" hidden="1" oldHidden="1">
    <formula>'на 01.07.2018'!$5:$8</formula>
    <oldFormula>'на 01.07.2018'!$5:$8</oldFormula>
  </rdn>
  <rdn rId="0" localSheetId="1" customView="1" name="Z_13BE7114_35DF_4699_8779_61985C68F6C3_.wvu.FilterData" hidden="1" oldHidden="1">
    <formula>'на 01.07.2018'!$A$7:$J$409</formula>
    <oldFormula>'на 01.07.2018'!$A$7:$J$409</oldFormula>
  </rdn>
  <rcv guid="{13BE7114-35DF-4699-8779-61985C68F6C3}" action="add"/>
</revisions>
</file>

<file path=xl/revisions/revisionLog2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7"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В рамках реализации мероприятий программы 200 путевок для детей-сирот и детей, оставшихся без попечения родителей  в возрасте от 6 до 17 лет (включительно). В соответствии с заключенным контрактом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от 07.05.2018 № 40/18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19 путевок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В рамках реализации мероприятий программы запланировано 200 путевок для детей-сирот и детей, оставшихся без попечения родителей  в возрасте от 6 до 17 лет (включительно). В соответствии с заключенным контрактом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от 07.05.2018 № 40/18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19 путевок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nc>
  </rcc>
</revisions>
</file>

<file path=xl/revisions/revisionLog2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8"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В рамках реализации мероприятий программы запланировано 200 путевок для детей-сирот и детей, оставшихся без попечения родителей  в возрасте от 6 до 17 лет (включительно). В соответствии с заключенным контрактом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от 07.05.2018 № 40/18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19 путевок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7030A0"/>
            <rFont val="Times New Roman"/>
            <family val="1"/>
            <charset val="204"/>
          </rPr>
          <t xml:space="preserve">В рамках реализации мероприятий программы запланировано 200 путевок для детей-сирот и детей, оставшихся без попечения родителей  в возрасте от 6 до 17 лет (включительно). В соответствии с заключенным контрактом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от 07.05.2018 № 40/18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19 путевок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nc>
  </rcc>
  <rcv guid="{13BE7114-35DF-4699-8779-61985C68F6C3}" action="delete"/>
  <rdn rId="0" localSheetId="1" customView="1" name="Z_13BE7114_35DF_4699_8779_61985C68F6C3_.wvu.PrintArea" hidden="1" oldHidden="1">
    <formula>'на 01.07.2018'!$A$1:$J$208</formula>
    <oldFormula>'на 01.07.2018'!$A$1:$J$208</oldFormula>
  </rdn>
  <rdn rId="0" localSheetId="1" customView="1" name="Z_13BE7114_35DF_4699_8779_61985C68F6C3_.wvu.PrintTitles" hidden="1" oldHidden="1">
    <formula>'на 01.07.2018'!$5:$8</formula>
    <oldFormula>'на 01.07.2018'!$5:$8</oldFormula>
  </rdn>
  <rdn rId="0" localSheetId="1" customView="1" name="Z_13BE7114_35DF_4699_8779_61985C68F6C3_.wvu.FilterData" hidden="1" oldHidden="1">
    <formula>'на 01.07.2018'!$A$7:$J$409</formula>
    <oldFormula>'на 01.07.2018'!$A$7:$J$409</oldFormula>
  </rdn>
  <rcv guid="{13BE7114-35DF-4699-8779-61985C68F6C3}"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85:XFD194" start="0" length="2147483647">
    <dxf>
      <font>
        <color auto="1"/>
      </font>
    </dxf>
  </rfmt>
  <rfmt sheetId="1" sqref="A178:XFD178" start="0" length="2147483647">
    <dxf>
      <font>
        <color auto="1"/>
      </font>
    </dxf>
  </rfmt>
  <rcc rId="1531" sId="1" odxf="1" dxf="1">
    <oc r="J172" t="inlineStr">
      <is>
        <r>
          <rPr>
            <u/>
            <sz val="16"/>
            <color rgb="FFFF0000"/>
            <rFont val="Times New Roman"/>
            <family val="2"/>
            <charset val="204"/>
          </rPr>
          <t xml:space="preserve">АГ: </t>
        </r>
        <r>
          <rPr>
            <sz val="16"/>
            <color rgb="FFFF0000"/>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В июне проведена работа по приему заявлений на возмещение затрат, произведенных субьектами малого и среднего предпринимательства, в частности социальному предпринимательству и субъектам, осуществляющим социально значимые виды деятельности.  
</t>
        </r>
      </is>
    </oc>
    <nc r="J172"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В июне проведена работа по приему заявлений на возмещение затрат, произведенных субьектами малого и среднего предпринимательства, в частности социальному предпринимательству и субъектам, осуществляющим социально значимые виды деятельности.  
</t>
        </r>
      </is>
    </nc>
    <odxf>
      <font>
        <sz val="16"/>
        <color rgb="FFFF0000"/>
      </font>
    </odxf>
    <ndxf>
      <font>
        <sz val="16"/>
        <color rgb="FFFF0000"/>
      </font>
    </ndxf>
  </rcc>
</revisions>
</file>

<file path=xl/revisions/revisionLog2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2"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В рамках реализации государственной программы заключено соглашение от 17.05.2018 № 71876000-1-2018-004 о предоставлении субсидии на поддержку творческой деятельности и техническое оснащение детских и кукольных театров. В рамках подпрограммы "Укрепление единого культурного пространства" бюджетные ассигнования запланированы на организацию и показ театральной постановки (МАУ "ТАиК "Петрушка").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до конца 2018 года.  </t>
        </r>
        <r>
          <rPr>
            <sz val="16"/>
            <color rgb="FFFF0000"/>
            <rFont val="Times New Roman"/>
            <family val="2"/>
            <charset val="204"/>
          </rPr>
          <t xml:space="preserve">
</t>
        </r>
        <r>
          <rPr>
            <sz val="16"/>
            <color rgb="FF7030A0"/>
            <rFont val="Times New Roman"/>
            <family val="1"/>
            <charset val="204"/>
          </rPr>
          <t xml:space="preserve">В рамках реализации государственной программы заключено соглашение от 17.05.2018 № 71876000-1-2018-004 о предоставлении субсидии на поддержку творческой деятельности и техническое оснащение детских и кукольных театров. В рамках подпрограммы "Укрепление единого культурного пространства" бюджетные ассигнования запланированы на организацию и показ театральной постановки (МАУ "ТАиК "Петрушка").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nc>
  </rcc>
</revisions>
</file>

<file path=xl/revisions/revisionLog2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3" sId="1">
    <o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Планируется заключить контракт на приобретение ПО "Ангел",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1 квартал, 2 квартал и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В 4 квартале 2018 года планируется заключить контракт на приобретение ПО "Ангел" и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1 квартал, 2 квартал и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rcc>
</revisions>
</file>

<file path=xl/revisions/revisionLog2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4" sId="1">
    <o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В 4 квартале 2018 года планируется заключить контракт на приобретение ПО "Ангел" и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1 квартал, 2 квартал и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t>
        </r>
        <r>
          <rPr>
            <sz val="16"/>
            <color theme="9" tint="-0.249977111117893"/>
            <rFont val="Times New Roman"/>
            <family val="1"/>
            <charset val="204"/>
          </rPr>
          <t>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r>
        <r>
          <rPr>
            <sz val="16"/>
            <rFont val="Times New Roman"/>
            <family val="1"/>
            <charset val="204"/>
          </rPr>
          <t xml:space="preserve">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t>
        </r>
        <r>
          <rPr>
            <sz val="16"/>
            <color theme="9" tint="-0.249977111117893"/>
            <rFont val="Times New Roman"/>
            <family val="1"/>
            <charset val="204"/>
          </rPr>
          <t>В 4 квартале 2018 года</t>
        </r>
        <r>
          <rPr>
            <sz val="16"/>
            <rFont val="Times New Roman"/>
            <family val="1"/>
            <charset val="204"/>
          </rPr>
          <t xml:space="preserve"> планируется заключить контракт на приобретение ПО "Ангел" и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rcc>
</revisions>
</file>

<file path=xl/revisions/revisionLog2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01.07.2018'!$A$1:$J$207</formula>
    <oldFormula>'на 01.07.2018'!$A$1:$J$207</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01.07.2018'!$A$7:$J$409</formula>
    <oldFormula>'на 01.07.2018'!$A$7:$J$409</oldFormula>
  </rdn>
  <rcv guid="{BEA0FDBA-BB07-4C19-8BBD-5E57EE395C09}" action="add"/>
</revisions>
</file>

<file path=xl/revisions/revisionLog2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8"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7030A0"/>
            <rFont val="Times New Roman"/>
            <family val="1"/>
            <charset val="204"/>
          </rPr>
          <t xml:space="preserve">В рамках реализации мероприятий программы запланировано 200 путевок для детей-сирот и детей, оставшихся без попечения родителей  в возрасте от 6 до 17 лет (включительно). В соответствии с заключенным контрактом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от 07.05.2018 № 40/18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19 путевок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7030A0"/>
            <rFont val="Times New Roman"/>
            <family val="1"/>
            <charset val="204"/>
          </rPr>
          <t xml:space="preserve">В рамках реализации мероприятий программы запланировано 200 путевок для детей-сирот и детей, оставшихся без попечения родителей  в возрасте от 6 до 17 лет (включительно). В соответствии с заключенным контрактом от 07.05.2018 № 40/18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19 путевок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nc>
  </rcc>
  <rcv guid="{BEA0FDBA-BB07-4C19-8BBD-5E57EE395C09}" action="delete"/>
  <rdn rId="0" localSheetId="1" customView="1" name="Z_BEA0FDBA_BB07_4C19_8BBD_5E57EE395C09_.wvu.PrintArea" hidden="1" oldHidden="1">
    <formula>'на 01.07.2018'!$A$1:$J$207</formula>
    <oldFormula>'на 01.07.2018'!$A$1:$J$207</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01.07.2018'!$A$7:$J$409</formula>
    <oldFormula>'на 01.07.2018'!$A$7:$J$409</oldFormula>
  </rdn>
  <rcv guid="{BEA0FDBA-BB07-4C19-8BBD-5E57EE395C09}" action="add"/>
</revisions>
</file>

<file path=xl/revisions/revisionLog2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2"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7030A0"/>
            <rFont val="Times New Roman"/>
            <family val="1"/>
            <charset val="204"/>
          </rPr>
          <t xml:space="preserve">В рамках реализации мероприятий программы запланировано 200 путевок для детей-сирот и детей, оставшихся без попечения родителей  в возрасте от 6 до 17 лет (включительно). В соответствии с заключенным контрактом от 07.05.2018 № 40/18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в 2018 году планируется организовать отдых в Краснодарском крае для 181 ребенка, из них:
- по состоянию на 01.07.2018 организован отдых для 81 ребенка;
- с июля по август 2018 года будет организован отдых для 100 детей.
Планируется освоить 19 путевок путем заключения контракта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в период зимних каникул.
</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t>
        </r>
        <r>
          <rPr>
            <sz val="16"/>
            <color rgb="FFFF0000"/>
            <rFont val="Times New Roman"/>
            <family val="2"/>
            <charset val="204"/>
          </rPr>
          <t xml:space="preserve">
</t>
        </r>
        <r>
          <rPr>
            <sz val="16"/>
            <rFont val="Times New Roman"/>
            <family val="1"/>
            <charset val="204"/>
          </rPr>
          <t xml:space="preserve">По состоянию на 01.08.2018: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t>
        </r>
        <r>
          <rPr>
            <sz val="16"/>
            <color rgb="FFFF0000"/>
            <rFont val="Times New Roman"/>
            <family val="2"/>
            <charset val="204"/>
          </rPr>
          <t xml:space="preserve">
</t>
        </r>
        <r>
          <rPr>
            <sz val="16"/>
            <rFont val="Times New Roman"/>
            <family val="1"/>
            <charset val="204"/>
          </rPr>
          <t>3) 119,96 тыс.руб. - экономия по итогам проведения торгов.
4) Резерв для уточнения адресного перечня квартир на проведение работ по ремонту в сумме 3 610,06 тыс.руб., по проверке смет - 1,82 тыс.руб.
Расходы запланированы на 3,4 кварталы 2018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7030A0"/>
            <rFont val="Times New Roman"/>
            <family val="1"/>
            <charset val="204"/>
          </rPr>
          <t xml:space="preserve">В рамках реализации мероприятий программы запланировано 200 путевок для детей-сирот и детей, оставшихся без попечения родителей  в возрасте от 6 до 17 лет (включительно). В соответствии с заключенным контрактом от 07.05.2018 № 40/18 на оказание услуг по организации отдыха и оздоровления детей-сирот и детей, оставшихся без попечения родителей, в организации, обеспечивающей отдых и оздоровление детей, расположенной на территории Черноморского побережья Краснодарского края в период летних каникул  в 2018 году планируется организовать отдых для 181 ребенка, из них:
- по состоянию на 01.07.2018 организован отдых для 81 ребенка;
- в настоящее время производится организация отдыха для 100 детей (период с июля по август 2018 года).
Планируется приобретение 19 путевок путем заключения контракта на оказание услуг по организации отдыха и оздоровления детей-сирот и детей, оставшихся без попечения родителей в период зимних каникул.
</t>
        </r>
      </is>
    </nc>
  </rcc>
</revisions>
</file>

<file path=xl/revisions/revisionLog2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9:J35" start="0" length="2147483647">
    <dxf>
      <font>
        <color theme="1"/>
      </font>
    </dxf>
  </rfmt>
</revisions>
</file>

<file path=xl/revisions/revisionLog2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3"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до конца 2018 года.  </t>
        </r>
        <r>
          <rPr>
            <sz val="16"/>
            <color rgb="FFFF0000"/>
            <rFont val="Times New Roman"/>
            <family val="2"/>
            <charset val="204"/>
          </rPr>
          <t xml:space="preserve">
</t>
        </r>
        <r>
          <rPr>
            <sz val="16"/>
            <color rgb="FF7030A0"/>
            <rFont val="Times New Roman"/>
            <family val="1"/>
            <charset val="204"/>
          </rPr>
          <t xml:space="preserve">В рамках реализации государственной программы заключено соглашение от 17.05.2018 № 71876000-1-2018-004 о предоставлении субсидии на поддержку творческой деятельности и техническое оснащение детских и кукольных театров. В рамках подпрограммы "Укрепление единого культурного пространства" бюджетные ассигнования запланированы на организацию и показ театральной постановки (МАУ "ТАиК "Петрушка").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t>
        </r>
        <r>
          <rPr>
            <sz val="16"/>
            <color theme="1"/>
            <rFont val="Times New Roman"/>
            <family val="1"/>
            <charset val="204"/>
          </rPr>
          <t xml:space="preserve">использованы до конца 2018 года.  
В рамках реализации государственной программы заключено соглашение от 17.05.2018 № 71876000-1-2018-004 о предоставлении субсидии на поддержку творческой деятельности и техническое оснащение детских и кукольных театров. В рамках подпрограммы "Укрепление единого культурного пространства" бюджетные ассигнования запланированы на организацию и показ театральной постановки (МАУ "ТАиК "Петрушка").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nc>
  </rcc>
</revisions>
</file>

<file path=xl/revisions/revisionLog2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58" start="0" length="2147483647">
    <dxf>
      <font>
        <color theme="1"/>
      </font>
    </dxf>
  </rfmt>
  <rcc rId="1804" sId="1">
    <o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t>
        </r>
        <r>
          <rPr>
            <sz val="16"/>
            <color theme="9" tint="-0.249977111117893"/>
            <rFont val="Times New Roman"/>
            <family val="1"/>
            <charset val="204"/>
          </rPr>
          <t>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r>
        <r>
          <rPr>
            <sz val="16"/>
            <rFont val="Times New Roman"/>
            <family val="1"/>
            <charset val="204"/>
          </rPr>
          <t xml:space="preserve">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t>
        </r>
        <r>
          <rPr>
            <sz val="16"/>
            <color theme="9" tint="-0.249977111117893"/>
            <rFont val="Times New Roman"/>
            <family val="1"/>
            <charset val="204"/>
          </rPr>
          <t>В 4 квартале 2018 года</t>
        </r>
        <r>
          <rPr>
            <sz val="16"/>
            <rFont val="Times New Roman"/>
            <family val="1"/>
            <charset val="204"/>
          </rPr>
          <t xml:space="preserve"> планируется заключить контракт на приобретение ПО "Ангел" и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t>
        </r>
        <r>
          <rPr>
            <sz val="16"/>
            <color theme="1"/>
            <rFont val="Times New Roman"/>
            <family val="1"/>
            <charset val="204"/>
          </rPr>
          <t>комиссий. 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текущего года.</t>
        </r>
        <r>
          <rPr>
            <sz val="16"/>
            <rFont val="Times New Roman"/>
            <family val="1"/>
            <charset val="204"/>
          </rPr>
          <t xml:space="preserve">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t>
        </r>
        <r>
          <rPr>
            <sz val="16"/>
            <color theme="9" tint="-0.249977111117893"/>
            <rFont val="Times New Roman"/>
            <family val="1"/>
            <charset val="204"/>
          </rPr>
          <t>В 4 квартале 2018 года</t>
        </r>
        <r>
          <rPr>
            <sz val="16"/>
            <rFont val="Times New Roman"/>
            <family val="1"/>
            <charset val="204"/>
          </rPr>
          <t xml:space="preserve"> планируется заключить контракт на приобретение ПО "Ангел" и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rcc>
  <rcv guid="{BEA0FDBA-BB07-4C19-8BBD-5E57EE395C09}" action="delete"/>
  <rdn rId="0" localSheetId="1" customView="1" name="Z_BEA0FDBA_BB07_4C19_8BBD_5E57EE395C09_.wvu.PrintArea" hidden="1" oldHidden="1">
    <formula>'на 01.07.2018'!$A$1:$J$207</formula>
    <oldFormula>'на 01.07.2018'!$A$1:$J$207</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01.07.2018'!$A$7:$J$409</formula>
    <oldFormula>'на 01.07.2018'!$A$7:$J$409</oldFormula>
  </rdn>
  <rcv guid="{BEA0FDBA-BB07-4C19-8BBD-5E57EE395C09}" action="add"/>
</revisions>
</file>

<file path=xl/revisions/revisionLog2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8" sId="1">
    <oc r="J128" t="inlineStr">
      <is>
        <t>В 2018 году из средств окружного бюджета предусмотрены расходы на приобретение конвертов и бумаги.</t>
      </is>
    </oc>
    <nc r="J128" t="inlineStr">
      <is>
        <t>В 2018 году из средств окружного бюджета предусмотрены расходы на приобретение конвертов и бумаги. Закупку планируется провести в 3 квартале 2018 года.</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60:XFD165" start="0" length="2147483647">
    <dxf>
      <font>
        <color auto="1"/>
      </font>
    </dxf>
  </rfmt>
  <rfmt sheetId="1" sqref="A61:XFD61" start="0" length="2147483647">
    <dxf>
      <font>
        <color auto="1"/>
      </font>
    </dxf>
  </rfmt>
  <rfmt sheetId="1" sqref="A36:XFD36" start="0" length="2147483647">
    <dxf>
      <font>
        <color auto="1"/>
      </font>
    </dxf>
  </rfmt>
</revisions>
</file>

<file path=xl/revisions/revisionLog2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28">
    <dxf>
      <fill>
        <patternFill patternType="none">
          <bgColor auto="1"/>
        </patternFill>
      </fill>
    </dxf>
  </rfmt>
</revisions>
</file>

<file path=xl/revisions/revisionLog2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9" sId="1">
    <o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t>
        </r>
        <r>
          <rPr>
            <sz val="16"/>
            <color theme="1"/>
            <rFont val="Times New Roman"/>
            <family val="1"/>
            <charset val="204"/>
          </rPr>
          <t>комиссий. 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текущего года.</t>
        </r>
        <r>
          <rPr>
            <sz val="16"/>
            <rFont val="Times New Roman"/>
            <family val="1"/>
            <charset val="204"/>
          </rPr>
          <t xml:space="preserve">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 </t>
        </r>
        <r>
          <rPr>
            <sz val="16"/>
            <color theme="9" tint="-0.249977111117893"/>
            <rFont val="Times New Roman"/>
            <family val="1"/>
            <charset val="204"/>
          </rPr>
          <t>В 4 квартале 2018 года</t>
        </r>
        <r>
          <rPr>
            <sz val="16"/>
            <rFont val="Times New Roman"/>
            <family val="1"/>
            <charset val="204"/>
          </rPr>
          <t xml:space="preserve"> планируется заключить контракт на приобретение ПО "Ангел" и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oc>
    <nc r="J15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t>
        </r>
        <r>
          <rPr>
            <sz val="16"/>
            <color theme="1"/>
            <rFont val="Times New Roman"/>
            <family val="1"/>
            <charset val="204"/>
          </rPr>
          <t>комиссий. По состоянию на 01.08.2018 произведена выплата заработной платы за январь-июнь и первую половину июля 2018 года,  оплата услуг по содержанию имущества и поставке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текущего года.</t>
        </r>
        <r>
          <rPr>
            <sz val="16"/>
            <rFont val="Times New Roman"/>
            <family val="1"/>
            <charset val="204"/>
          </rPr>
          <t xml:space="preserve">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приобретение бумаги.</t>
        </r>
        <r>
          <rPr>
            <sz val="16"/>
            <color theme="1"/>
            <rFont val="Times New Roman"/>
            <family val="1"/>
            <charset val="204"/>
          </rPr>
          <t xml:space="preserve"> В 4 квартале 2018 года</t>
        </r>
        <r>
          <rPr>
            <sz val="16"/>
            <rFont val="Times New Roman"/>
            <family val="1"/>
            <charset val="204"/>
          </rPr>
          <t xml:space="preserve"> планируется заключить контракт на приобретение ПО "Ангел" и цифровых видеокамер на объектах АПК "Безопасный город".
     Произведена выплата материального стимулирования 103 гражданам, являющимся членами народных дружин, по итогам работы за 6 месяцев 2018 года.
      Заключен договор  № 42 от 20.06.2018 о предоставлении иного межбюджетного трансферта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Средства будут направлены на материальное стимулирование граждан, являющихся членами народных дружин.
</t>
        </r>
        <r>
          <rPr>
            <sz val="16"/>
            <color rgb="FFFF0000"/>
            <rFont val="Times New Roman"/>
            <family val="2"/>
            <charset val="204"/>
          </rPr>
          <t xml:space="preserve">
</t>
        </r>
        <r>
          <rPr>
            <sz val="16"/>
            <rFont val="Times New Roman"/>
            <family val="1"/>
            <charset val="204"/>
          </rPr>
          <t xml:space="preserve">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"PROфилактика" (Молодежный форум "Революция тела" запланировано на сентябрь 2018 года), 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is>
    </nc>
  </rcc>
</revisions>
</file>

<file path=xl/revisions/revisionLog2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01.07.2018'!$A$1:$J$207</formula>
    <oldFormula>'на 01.07.2018'!$A$1:$J$207</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01.07.2018'!$A$7:$J$409</formula>
    <oldFormula>'на 01.07.2018'!$A$7:$J$409</oldFormula>
  </rdn>
  <rcv guid="{BEA0FDBA-BB07-4C19-8BBD-5E57EE395C09}" action="add"/>
</revisions>
</file>

<file path=xl/revisions/revisionLog2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01.07.2018'!$A$1:$J$207</formula>
    <oldFormula>'на 01.07.2018'!$A$1:$J$207</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01.07.2018'!$A$7:$J$409</formula>
    <oldFormula>'на 01.07.2018'!$A$7:$J$409</oldFormula>
  </rdn>
  <rcv guid="{BEA0FDBA-BB07-4C19-8BBD-5E57EE395C09}" action="add"/>
</revisions>
</file>

<file path=xl/revisions/revisionLog2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6"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t>
        </r>
        <r>
          <rPr>
            <sz val="16"/>
            <color theme="1"/>
            <rFont val="Times New Roman"/>
            <family val="1"/>
            <charset val="204"/>
          </rPr>
          <t xml:space="preserve">использованы до конца 2018 года.  
В рамках реализации государственной программы заключено соглашение от 17.05.2018 № 71876000-1-2018-004 о предоставлении субсидии на поддержку творческой деятельности и техническое оснащение детских и кукольных театров. В рамках подпрограммы "Укрепление единого культурного пространства" бюджетные ассигнования запланированы на организацию и показ театральной постановки (МАУ "ТАиК "Петрушка").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t>
        </r>
        <r>
          <rPr>
            <sz val="16"/>
            <color rgb="FFFF0000"/>
            <rFont val="Times New Roman"/>
            <family val="2"/>
            <charset val="204"/>
          </rPr>
          <t xml:space="preserve">74 649,40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t>
        </r>
        <r>
          <rPr>
            <sz val="16"/>
            <color rgb="FFFF0000"/>
            <rFont val="Times New Roman"/>
            <family val="2"/>
            <charset val="204"/>
          </rPr>
          <t xml:space="preserve">
</t>
        </r>
        <r>
          <rPr>
            <sz val="16"/>
            <rFont val="Times New Roman"/>
            <family val="1"/>
            <charset val="204"/>
          </rPr>
          <t>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 xml:space="preserve">Планируется приобретение оборудования для инвалидов, оборудования для модернизации сайтов, автоматизации музеев. Бюджетные ассигнования будут </t>
        </r>
        <r>
          <rPr>
            <sz val="16"/>
            <color theme="1"/>
            <rFont val="Times New Roman"/>
            <family val="1"/>
            <charset val="204"/>
          </rPr>
          <t xml:space="preserve">использованы до конца 2018 года.  
В рамках реализации государственной программы заключено соглашение от 17.05.2018 № 71876000-1-2018-004 о предоставлении субсидии на поддержку творческой деятельности и техническое оснащение детских и кукольных театров. В рамках подпрограммы "Укрепление единого культурного пространства" бюджетные ассигнования запланированы на организацию и показ театральной постановки (МАУ "ТАиК "Петрушка"). Бюджетные ассигнования будут использованы до конца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01.08.2018 года по работникам муниципальных учреждений культуры составило 73 985,40 рублей.         </t>
        </r>
        <r>
          <rPr>
            <sz val="16"/>
            <color rgb="FFFF0000"/>
            <rFont val="Times New Roman"/>
            <family val="2"/>
            <charset val="204"/>
          </rPr>
          <t xml:space="preserve">                                    
</t>
        </r>
        <r>
          <rPr>
            <u/>
            <sz val="20"/>
            <rFont val="Times New Roman"/>
            <family val="1"/>
            <charset val="204"/>
          </rPr>
          <t/>
        </r>
      </is>
    </nc>
  </rcc>
</revisions>
</file>

<file path=xl/revisions/revisionLog2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7"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rFont val="Times New Roman"/>
            <family val="1"/>
            <charset val="204"/>
          </rPr>
          <t>АГ(ДК)</t>
        </r>
        <r>
          <rPr>
            <sz val="16"/>
            <rFont val="Times New Roman"/>
            <family val="1"/>
            <charset val="204"/>
          </rPr>
          <t>: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01.08.2018 года по педагогическим работникам муниципальных организаций дополнительного образования детей составило</t>
        </r>
        <r>
          <rPr>
            <sz val="16"/>
            <color rgb="FFFF0000"/>
            <rFont val="Times New Roman"/>
            <family val="2"/>
            <charset val="204"/>
          </rPr>
          <t xml:space="preserve">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rFont val="Times New Roman"/>
            <family val="1"/>
            <charset val="204"/>
          </rPr>
          <t>АГ(ДК)</t>
        </r>
        <r>
          <rPr>
            <sz val="16"/>
            <rFont val="Times New Roman"/>
            <family val="1"/>
            <charset val="204"/>
          </rPr>
          <t>: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01.08.2018 года по педагогическим работникам муниципальных организаций дополнительного образования детей составило</t>
        </r>
        <r>
          <rPr>
            <sz val="16"/>
            <color rgb="FFFF0000"/>
            <rFont val="Times New Roman"/>
            <family val="2"/>
            <charset val="204"/>
          </rPr>
          <t xml:space="preserve"> 96 583,70 рублей. </t>
        </r>
      </is>
    </nc>
  </rcc>
</revisions>
</file>

<file path=xl/revisions/revisionLog2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8"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rFont val="Times New Roman"/>
            <family val="1"/>
            <charset val="204"/>
          </rPr>
          <t>АГ(ДК)</t>
        </r>
        <r>
          <rPr>
            <sz val="16"/>
            <rFont val="Times New Roman"/>
            <family val="1"/>
            <charset val="204"/>
          </rPr>
          <t>: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01.08.2018 года по педагогическим работникам муниципальных организаций дополнительного образования детей составило</t>
        </r>
        <r>
          <rPr>
            <sz val="16"/>
            <color rgb="FFFF0000"/>
            <rFont val="Times New Roman"/>
            <family val="2"/>
            <charset val="204"/>
          </rPr>
          <t xml:space="preserve"> 96 583,70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01.08.2018 года по педагогическим работникам муниципальных организаций дополнительного образования детей составило 96 583,70 рублей. </t>
        </r>
      </is>
    </nc>
  </rcc>
</revisions>
</file>

<file path=xl/revisions/revisionLog2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9"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01.08.2018 года по педагогическим работникам муниципальных организаций дополнительного образования детей составило 96 583,70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t>
        </r>
        <r>
          <rPr>
            <sz val="16"/>
            <color rgb="FFFF0000"/>
            <rFont val="Times New Roman"/>
            <family val="2"/>
            <charset val="204"/>
          </rPr>
          <t xml:space="preserve">
</t>
        </r>
        <r>
          <rPr>
            <sz val="16"/>
            <rFont val="Times New Roman"/>
            <family val="1"/>
            <charset val="204"/>
          </rPr>
          <t>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t>
        </r>
        <r>
          <rPr>
            <sz val="16"/>
            <color rgb="FFFF0000"/>
            <rFont val="Times New Roman"/>
            <family val="2"/>
            <charset val="204"/>
          </rPr>
          <t xml:space="preserve">
</t>
        </r>
        <r>
          <rPr>
            <sz val="16"/>
            <rFont val="Times New Roman"/>
            <family val="1"/>
            <charset val="204"/>
          </rPr>
          <t>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- 48 676 чел.</t>
        </r>
        <r>
          <rPr>
            <sz val="16"/>
            <color rgb="FFFF0000"/>
            <rFont val="Times New Roman"/>
            <family val="2"/>
            <charset val="204"/>
          </rPr>
          <t xml:space="preserve">
</t>
        </r>
        <r>
          <rPr>
            <sz val="16"/>
            <rFont val="Times New Roman"/>
            <family val="1"/>
            <charset val="204"/>
          </rPr>
          <t>Численность учащихся частных общеобразовательных организаций на конец года - 433 чел.</t>
        </r>
        <r>
          <rPr>
            <sz val="16"/>
            <color rgb="FFFF0000"/>
            <rFont val="Times New Roman"/>
            <family val="2"/>
            <charset val="204"/>
          </rPr>
          <t xml:space="preserve">
</t>
        </r>
        <r>
          <rPr>
            <sz val="16"/>
            <rFont val="Times New Roman"/>
            <family val="1"/>
            <charset val="204"/>
          </rPr>
          <t>Численность учащихся, получающих муниципальную услугу «Реализация дополнительных общеразвивающих программ», на конец года - 8 482 чел.</t>
        </r>
        <r>
          <rPr>
            <sz val="16"/>
            <color rgb="FFFF0000"/>
            <rFont val="Times New Roman"/>
            <family val="2"/>
            <charset val="204"/>
          </rPr>
          <t xml:space="preserve">
</t>
        </r>
        <r>
          <rPr>
            <sz val="16"/>
            <rFont val="Times New Roman"/>
            <family val="1"/>
            <charset val="204"/>
          </rPr>
          <t>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t>
        </r>
        <r>
          <rPr>
            <sz val="16"/>
            <color rgb="FFFF0000"/>
            <rFont val="Times New Roman"/>
            <family val="2"/>
            <charset val="204"/>
          </rPr>
          <t xml:space="preserve">
</t>
        </r>
        <r>
          <rPr>
            <sz val="16"/>
            <rFont val="Times New Roman"/>
            <family val="1"/>
            <charset val="204"/>
          </rPr>
          <t>Планируемое для приобретения количество путевок для детей в возрасте от 6 до 17 лет  в организации, обеспечивающие отдых и оздоровление детей - 2 972 шт.</t>
        </r>
        <r>
          <rPr>
            <sz val="16"/>
            <color rgb="FFFF0000"/>
            <rFont val="Times New Roman"/>
            <family val="2"/>
            <charset val="204"/>
          </rPr>
          <t xml:space="preserve">
</t>
        </r>
        <r>
          <rPr>
            <sz val="16"/>
            <rFont val="Times New Roman"/>
            <family val="1"/>
            <charset val="204"/>
          </rPr>
          <t>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01.08.2018 составило</t>
        </r>
        <r>
          <rPr>
            <sz val="16"/>
            <color rgb="FFFF0000"/>
            <rFont val="Times New Roman"/>
            <family val="2"/>
            <charset val="204"/>
          </rPr>
          <t xml:space="preserve"> </t>
        </r>
        <r>
          <rPr>
            <sz val="16"/>
            <rFont val="Times New Roman"/>
            <family val="1"/>
            <charset val="204"/>
          </rPr>
          <t>68 831,30 рублей.</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в мкр. №32" получено положительное заключение гос.экспертизы проектной документации и инженерных изысканий  № 86 -1 -1-3 -0169 -18 от 31.05.2018,  положительное заключение о проверке достоверности определения сметной стоимости строительства №86-1-0324-18 от 16.07.2018. За июль принято выполненных работ на сумму 5 832,2 тыс. руб., в т.ч. 5 248,98 тыс. руб. -средства окружного бюджета , будут оплачены в августе. 
По "СОШ в мкр.№33"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 июль принято выполненных работ на сумму 2 191,26 тыс. руб., в т.ч. 1 972,14 тыс. руб. -средства окружного бюджета , будут оплачены в августе.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оплачено 60 % от договора - 49,32 тыс. руб.,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2018 года.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01.08.2018 года по педагогическим работникам муниципальных организаций дополнительного образования детей составило 96 583,70 рублей. </t>
        </r>
      </is>
    </nc>
  </rcc>
</revisions>
</file>

<file path=xl/revisions/revisionLog2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0" sId="1" odxf="1" dxf="1">
    <oc r="H172">
      <f>G172/D172*100</f>
    </oc>
    <nc r="H172">
      <f>G172/D172</f>
    </nc>
    <odxf>
      <fill>
        <patternFill patternType="solid">
          <bgColor theme="0"/>
        </patternFill>
      </fill>
    </odxf>
    <ndxf>
      <fill>
        <patternFill patternType="none">
          <bgColor indexed="65"/>
        </patternFill>
      </fill>
    </ndxf>
  </rcc>
  <rfmt sheetId="1" sqref="H173" start="0" length="0">
    <dxf>
      <fill>
        <patternFill patternType="none">
          <bgColor indexed="65"/>
        </patternFill>
      </fill>
    </dxf>
  </rfmt>
  <rcc rId="1821" sId="1" odxf="1" dxf="1">
    <oc r="H174">
      <f>G174/D174*100</f>
    </oc>
    <nc r="H174">
      <f>G174/D174</f>
    </nc>
    <odxf>
      <fill>
        <patternFill patternType="solid">
          <bgColor theme="0"/>
        </patternFill>
      </fill>
    </odxf>
    <ndxf>
      <fill>
        <patternFill patternType="none">
          <bgColor indexed="65"/>
        </patternFill>
      </fill>
    </ndxf>
  </rcc>
  <rfmt sheetId="1" sqref="H175" start="0" length="0">
    <dxf>
      <fill>
        <patternFill patternType="none">
          <bgColor indexed="65"/>
        </patternFill>
      </fill>
    </dxf>
  </rfmt>
  <rcv guid="{67ADFAE6-A9AF-44D7-8539-93CD0F6B7849}" action="delete"/>
  <rdn rId="0" localSheetId="1" customView="1" name="Z_67ADFAE6_A9AF_44D7_8539_93CD0F6B7849_.wvu.PrintArea" hidden="1" oldHidden="1">
    <formula>'на 01.07.2018'!$A$1:$J$207</formula>
    <oldFormula>'на 01.07.2018'!$A$1:$J$207</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01.07.2018'!$90:$91,'на 01.07.2018'!$102:$103,'на 01.07.2018'!$108:$109,'на 01.07.2018'!$114:$115,'на 01.07.2018'!$120:$121,'на 01.07.2018'!$126:$126,'на 01.07.2018'!$132:$133,'на 01.07.2018'!$138:$139,'на 01.07.2018'!$144:$145,'на 01.07.2018'!$150:$151,'на 01.07.2018'!$157:$158,'на 01.07.2018'!$165:$165,'на 01.07.2018'!$167:$171,'на 01.07.2018'!$176:$177,'на 01.07.2018'!$179:$179,'на 01.07.2018'!$183:$183,'на 01.07.2018'!$189:$190,'на 01.07.2018'!$193:$197,'на 01.07.2018'!$205:$205</formula>
    <oldFormula>'на 01.07.2018'!$19:$20,'на 01.07.2018'!$27:$28,'на 01.07.2018'!$34:$35,'на 01.07.2018'!$41:$42,'на 01.07.2018'!$47:$48,'на 01.07.2018'!$52:$54,'на 01.07.2018'!$56:$56,'на 01.07.2018'!$58:$60,'на 01.07.2018'!$66:$67,'на 01.07.2018'!$72:$73,'на 01.07.2018'!$78:$79,'на 01.07.2018'!$90:$91,'на 01.07.2018'!$102:$103,'на 01.07.2018'!$108:$109,'на 01.07.2018'!$114:$115,'на 01.07.2018'!$120:$121,'на 01.07.2018'!$126:$126,'на 01.07.2018'!$132:$133,'на 01.07.2018'!$138:$139,'на 01.07.2018'!$144:$145,'на 01.07.2018'!$150:$151,'на 01.07.2018'!$157:$158,'на 01.07.2018'!$165:$165,'на 01.07.2018'!$167:$171,'на 01.07.2018'!$176:$177,'на 01.07.2018'!$179:$179,'на 01.07.2018'!$183:$183,'на 01.07.2018'!$189:$190,'на 01.07.2018'!$193:$197,'на 01.07.2018'!$205:$205</oldFormula>
  </rdn>
  <rdn rId="0" localSheetId="1" customView="1" name="Z_67ADFAE6_A9AF_44D7_8539_93CD0F6B7849_.wvu.FilterData" hidden="1" oldHidden="1">
    <formula>'на 01.07.2018'!$A$7:$J$409</formula>
    <oldFormula>'на 01.07.2018'!$A$7:$J$409</oldFormula>
  </rdn>
  <rcv guid="{67ADFAE6-A9AF-44D7-8539-93CD0F6B7849}" action="add"/>
</revisions>
</file>

<file path=xl/revisions/revisionLog2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01.07.2018'!$A$1:$J$207</formula>
    <oldFormula>'на 01.07.2018'!$A$1:$J$207</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01.07.2018'!$90:$91,'на 01.07.2018'!$102:$103,'на 01.07.2018'!$108:$109,'на 01.07.2018'!$114:$115,'на 01.07.2018'!$120:$121,'на 01.07.2018'!$126:$126,'на 01.07.2018'!$132:$133,'на 01.07.2018'!$138:$139,'на 01.07.2018'!$144:$145,'на 01.07.2018'!$150:$151,'на 01.07.2018'!$157:$158,'на 01.07.2018'!$165:$165,'на 01.07.2018'!$167:$171,'на 01.07.2018'!$176:$177,'на 01.07.2018'!$179:$179,'на 01.07.2018'!$183:$183,'на 01.07.2018'!$189:$190,'на 01.07.2018'!$193:$197,'на 01.07.2018'!$205:$205</formula>
    <oldFormula>'на 01.07.2018'!$19:$20,'на 01.07.2018'!$27:$28,'на 01.07.2018'!$34:$35,'на 01.07.2018'!$41:$42,'на 01.07.2018'!$47:$48,'на 01.07.2018'!$52:$54,'на 01.07.2018'!$56:$56,'на 01.07.2018'!$58:$60,'на 01.07.2018'!$66:$67,'на 01.07.2018'!$72:$73,'на 01.07.2018'!$78:$79,'на 01.07.2018'!$90:$91,'на 01.07.2018'!$102:$103,'на 01.07.2018'!$108:$109,'на 01.07.2018'!$114:$115,'на 01.07.2018'!$120:$121,'на 01.07.2018'!$126:$126,'на 01.07.2018'!$132:$133,'на 01.07.2018'!$138:$139,'на 01.07.2018'!$144:$145,'на 01.07.2018'!$150:$151,'на 01.07.2018'!$157:$158,'на 01.07.2018'!$165:$165,'на 01.07.2018'!$167:$171,'на 01.07.2018'!$176:$177,'на 01.07.2018'!$179:$179,'на 01.07.2018'!$183:$183,'на 01.07.2018'!$189:$190,'на 01.07.2018'!$193:$197,'на 01.07.2018'!$205:$205</oldFormula>
  </rdn>
  <rdn rId="0" localSheetId="1" customView="1" name="Z_67ADFAE6_A9AF_44D7_8539_93CD0F6B7849_.wvu.FilterData" hidden="1" oldHidden="1">
    <formula>'на 01.07.2018'!$A$7:$J$409</formula>
    <oldFormula>'на 01.07.2018'!$A$7:$J$409</oldFormula>
  </rdn>
  <rcv guid="{67ADFAE6-A9AF-44D7-8539-93CD0F6B7849}"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2" sId="1" odxf="1" dxf="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color rgb="FFFF0000"/>
            <rFont val="Times New Roman"/>
            <family val="2"/>
            <charset val="204"/>
          </rPr>
          <t xml:space="preserve">ДАиГ: </t>
        </r>
        <r>
          <rPr>
            <sz val="16"/>
            <color rgb="FFFF0000"/>
            <rFont val="Times New Roman"/>
            <family val="2"/>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odxf>
      <font>
        <sz val="16"/>
        <color rgb="FFFF0000"/>
      </font>
    </odxf>
    <ndxf>
      <font>
        <sz val="16"/>
        <color rgb="FFFF0000"/>
      </font>
    </ndxf>
  </rcc>
</revisions>
</file>

<file path=xl/revisions/revisionLog2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01.07.2018'!$A$1:$J$207</formula>
    <oldFormula>'на 01.07.2018'!$A$1:$J$207</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01.07.2018'!$A$7:$J$409</formula>
    <oldFormula>'на 01.07.2018'!$A$7:$J$409</oldFormula>
  </rdn>
  <rcv guid="{BEA0FDBA-BB07-4C19-8BBD-5E57EE395C09}" action="add"/>
</revisions>
</file>

<file path=xl/revisions/revisionLog2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01.07.2018'!$A$1:$J$207</formula>
    <oldFormula>'на 01.07.2018'!$A$1:$J$207</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01.07.2018'!$90:$91,'на 01.07.2018'!$102:$103,'на 01.07.2018'!$108:$109,'на 01.07.2018'!$114:$115,'на 01.07.2018'!$120:$121,'на 01.07.2018'!$126:$126,'на 01.07.2018'!$132:$133,'на 01.07.2018'!$138:$139,'на 01.07.2018'!$144:$145,'на 01.07.2018'!$150:$151,'на 01.07.2018'!$157:$157,'на 01.07.2018'!$165:$165,'на 01.07.2018'!$167:$171,'на 01.07.2018'!$176:$177,'на 01.07.2018'!$179:$179,'на 01.07.2018'!$183:$183,'на 01.07.2018'!$189:$190,'на 01.07.2018'!$193:$197,'на 01.07.2018'!$205:$205</formula>
    <oldFormula>'на 01.07.2018'!$19:$20,'на 01.07.2018'!$27:$28,'на 01.07.2018'!$34:$35,'на 01.07.2018'!$41:$42,'на 01.07.2018'!$47:$48,'на 01.07.2018'!$52:$54,'на 01.07.2018'!$56:$56,'на 01.07.2018'!$58:$60,'на 01.07.2018'!$66:$67,'на 01.07.2018'!$72:$73,'на 01.07.2018'!$78:$79,'на 01.07.2018'!$90:$91,'на 01.07.2018'!$102:$103,'на 01.07.2018'!$108:$109,'на 01.07.2018'!$114:$115,'на 01.07.2018'!$120:$121,'на 01.07.2018'!$126:$126,'на 01.07.2018'!$132:$133,'на 01.07.2018'!$138:$139,'на 01.07.2018'!$144:$145,'на 01.07.2018'!$150:$151,'на 01.07.2018'!$157:$158,'на 01.07.2018'!$165:$165,'на 01.07.2018'!$167:$171,'на 01.07.2018'!$176:$177,'на 01.07.2018'!$179:$179,'на 01.07.2018'!$183:$183,'на 01.07.2018'!$189:$190,'на 01.07.2018'!$193:$197,'на 01.07.2018'!$205:$205</oldFormula>
  </rdn>
  <rdn rId="0" localSheetId="1" customView="1" name="Z_67ADFAE6_A9AF_44D7_8539_93CD0F6B7849_.wvu.FilterData" hidden="1" oldHidden="1">
    <formula>'на 01.07.2018'!$A$7:$J$409</formula>
    <oldFormula>'на 01.07.2018'!$A$7:$J$409</oldFormula>
  </rdn>
  <rcv guid="{67ADFAE6-A9AF-44D7-8539-93CD0F6B7849}" action="add"/>
</revisions>
</file>

<file path=xl/revisions/revisionLog2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7" sId="1">
    <oc r="K9">
      <f>D9-I9</f>
    </oc>
    <nc r="K9"/>
  </rcc>
  <rcc rId="1838" sId="1">
    <oc r="K10">
      <f>D10-I10</f>
    </oc>
    <nc r="K10"/>
  </rcc>
  <rcc rId="1839" sId="1">
    <oc r="K11">
      <f>D11-I11</f>
    </oc>
    <nc r="K11"/>
  </rcc>
  <rcc rId="1840" sId="1">
    <oc r="K12">
      <f>D12-I12</f>
    </oc>
    <nc r="K12"/>
  </rcc>
  <rcc rId="1841" sId="1">
    <oc r="K13">
      <f>D13-I13</f>
    </oc>
    <nc r="K13"/>
  </rcc>
  <rcc rId="1842" sId="1">
    <oc r="M13">
      <f>D13-I13</f>
    </oc>
    <nc r="M13"/>
  </rcc>
  <rcc rId="1843" sId="1">
    <oc r="K14">
      <f>D14-I14</f>
    </oc>
    <nc r="K14"/>
  </rcc>
  <rcc rId="1844" sId="1">
    <oc r="M14">
      <f>D14-I14</f>
    </oc>
    <nc r="M14"/>
  </rcc>
  <rcc rId="1845" sId="1">
    <oc r="K15">
      <f>D15-I15</f>
    </oc>
    <nc r="K15"/>
  </rcc>
  <rcc rId="1846" sId="1">
    <oc r="M15">
      <f>D15-I15</f>
    </oc>
    <nc r="M15"/>
  </rcc>
  <rcc rId="1847" sId="1">
    <oc r="K16">
      <f>D16-I16</f>
    </oc>
    <nc r="K16"/>
  </rcc>
  <rcc rId="1848" sId="1">
    <oc r="M16">
      <f>D16-I16</f>
    </oc>
    <nc r="M16"/>
  </rcc>
  <rcc rId="1849" sId="1">
    <oc r="K17">
      <f>D17-I17</f>
    </oc>
    <nc r="K17"/>
  </rcc>
  <rcc rId="1850" sId="1">
    <oc r="M17">
      <f>D17-I17</f>
    </oc>
    <nc r="M17"/>
  </rcc>
  <rcc rId="1851" sId="1">
    <oc r="K18">
      <f>D18-I18</f>
    </oc>
    <nc r="K18"/>
  </rcc>
  <rcc rId="1852" sId="1">
    <oc r="M18">
      <f>D18-I18</f>
    </oc>
    <nc r="M18"/>
  </rcc>
  <rcc rId="1853" sId="1">
    <oc r="K19">
      <f>D19-I19</f>
    </oc>
    <nc r="K19"/>
  </rcc>
  <rcc rId="1854" sId="1">
    <oc r="M19">
      <f>D19-I19</f>
    </oc>
    <nc r="M19"/>
  </rcc>
  <rcc rId="1855" sId="1">
    <oc r="K20">
      <f>D20-I20</f>
    </oc>
    <nc r="K20"/>
  </rcc>
  <rcc rId="1856" sId="1">
    <oc r="M20">
      <f>D20-I20</f>
    </oc>
    <nc r="M20"/>
  </rcc>
  <rcc rId="1857" sId="1">
    <oc r="K21">
      <f>D21-I21</f>
    </oc>
    <nc r="K21"/>
  </rcc>
  <rcc rId="1858" sId="1">
    <oc r="M21">
      <f>D21-I21</f>
    </oc>
    <nc r="M21"/>
  </rcc>
  <rcc rId="1859" sId="1">
    <oc r="K22">
      <f>D22-I22</f>
    </oc>
    <nc r="K22"/>
  </rcc>
  <rcc rId="1860" sId="1">
    <oc r="M22">
      <f>D22-I22</f>
    </oc>
    <nc r="M22"/>
  </rcc>
  <rcc rId="1861" sId="1">
    <oc r="K23">
      <f>D23-I23</f>
    </oc>
    <nc r="K23"/>
  </rcc>
  <rcc rId="1862" sId="1">
    <oc r="M23">
      <f>D23-I23</f>
    </oc>
    <nc r="M23"/>
  </rcc>
  <rcc rId="1863" sId="1">
    <oc r="K24">
      <f>D24-I24</f>
    </oc>
    <nc r="K24"/>
  </rcc>
  <rcc rId="1864" sId="1">
    <oc r="M24">
      <f>D24-I24</f>
    </oc>
    <nc r="M24"/>
  </rcc>
  <rcc rId="1865" sId="1">
    <oc r="K25">
      <f>D25-I25</f>
    </oc>
    <nc r="K25"/>
  </rcc>
  <rcc rId="1866" sId="1">
    <oc r="M25">
      <f>D25-I25</f>
    </oc>
    <nc r="M25"/>
  </rcc>
  <rcc rId="1867" sId="1">
    <oc r="K26">
      <f>D26-I26</f>
    </oc>
    <nc r="K26"/>
  </rcc>
  <rcc rId="1868" sId="1">
    <oc r="M26">
      <f>D26-I26</f>
    </oc>
    <nc r="M26"/>
  </rcc>
  <rcc rId="1869" sId="1">
    <oc r="K27">
      <f>D27-I27</f>
    </oc>
    <nc r="K27"/>
  </rcc>
  <rcc rId="1870" sId="1">
    <oc r="M27">
      <f>D27-I27</f>
    </oc>
    <nc r="M27"/>
  </rcc>
  <rcc rId="1871" sId="1">
    <oc r="K28">
      <f>D28-I28</f>
    </oc>
    <nc r="K28"/>
  </rcc>
  <rcc rId="1872" sId="1">
    <oc r="M28">
      <f>D28-I28</f>
    </oc>
    <nc r="M28"/>
  </rcc>
  <rcc rId="1873" sId="1">
    <oc r="K29">
      <f>D29-I29</f>
    </oc>
    <nc r="K29"/>
  </rcc>
  <rcc rId="1874" sId="1">
    <oc r="M29">
      <f>D29-I29</f>
    </oc>
    <nc r="M29"/>
  </rcc>
  <rcc rId="1875" sId="1">
    <oc r="K30">
      <f>D30-I30</f>
    </oc>
    <nc r="K30"/>
  </rcc>
  <rcc rId="1876" sId="1">
    <oc r="M30">
      <f>D30-I30</f>
    </oc>
    <nc r="M30"/>
  </rcc>
  <rcc rId="1877" sId="1">
    <oc r="K31">
      <f>D31-I31</f>
    </oc>
    <nc r="K31"/>
  </rcc>
  <rcc rId="1878" sId="1">
    <oc r="M31">
      <f>D31-I31</f>
    </oc>
    <nc r="M31"/>
  </rcc>
  <rcc rId="1879" sId="1">
    <oc r="K32">
      <f>D32-I32</f>
    </oc>
    <nc r="K32"/>
  </rcc>
  <rcc rId="1880" sId="1">
    <oc r="M32">
      <f>D32-I32</f>
    </oc>
    <nc r="M32"/>
  </rcc>
  <rcc rId="1881" sId="1">
    <oc r="K33">
      <f>D33-I33</f>
    </oc>
    <nc r="K33"/>
  </rcc>
  <rcc rId="1882" sId="1">
    <oc r="M33">
      <f>D33-I33</f>
    </oc>
    <nc r="M33"/>
  </rcc>
  <rcc rId="1883" sId="1">
    <oc r="K34">
      <f>D34-I34</f>
    </oc>
    <nc r="K34"/>
  </rcc>
  <rcc rId="1884" sId="1">
    <oc r="M34">
      <f>D34-I34</f>
    </oc>
    <nc r="M34"/>
  </rcc>
  <rcc rId="1885" sId="1">
    <oc r="K35">
      <f>D35-I35</f>
    </oc>
    <nc r="K35"/>
  </rcc>
  <rcc rId="1886" sId="1">
    <oc r="M35">
      <f>D35-I35</f>
    </oc>
    <nc r="M35"/>
  </rcc>
  <rcc rId="1887" sId="1">
    <oc r="K36">
      <f>D36-I36</f>
    </oc>
    <nc r="K36"/>
  </rcc>
  <rcc rId="1888" sId="1">
    <oc r="M36">
      <f>D36-I36</f>
    </oc>
    <nc r="M36"/>
  </rcc>
  <rcc rId="1889" sId="1">
    <oc r="K37">
      <f>D37-I37</f>
    </oc>
    <nc r="K37"/>
  </rcc>
  <rcc rId="1890" sId="1">
    <oc r="M37">
      <f>D37-I37</f>
    </oc>
    <nc r="M37"/>
  </rcc>
  <rcc rId="1891" sId="1">
    <oc r="K38">
      <f>D38-I38</f>
    </oc>
    <nc r="K38"/>
  </rcc>
  <rcc rId="1892" sId="1">
    <oc r="K39">
      <f>D39-I39</f>
    </oc>
    <nc r="K39"/>
  </rcc>
  <rcc rId="1893" sId="1">
    <oc r="M39">
      <f>D39-I39</f>
    </oc>
    <nc r="M39"/>
  </rcc>
  <rcc rId="1894" sId="1">
    <oc r="K40">
      <f>D40-I40</f>
    </oc>
    <nc r="K40"/>
  </rcc>
  <rcc rId="1895" sId="1">
    <oc r="M40">
      <f>D40-I40</f>
    </oc>
    <nc r="M40"/>
  </rcc>
  <rcc rId="1896" sId="1">
    <oc r="K41">
      <f>D41-I41</f>
    </oc>
    <nc r="K41"/>
  </rcc>
  <rcc rId="1897" sId="1">
    <oc r="M41">
      <f>D41-I41</f>
    </oc>
    <nc r="M41"/>
  </rcc>
  <rcc rId="1898" sId="1">
    <oc r="K42">
      <f>D42-I42</f>
    </oc>
    <nc r="K42"/>
  </rcc>
  <rcc rId="1899" sId="1">
    <oc r="M42">
      <f>D42-I42</f>
    </oc>
    <nc r="M42"/>
  </rcc>
  <rcc rId="1900" sId="1">
    <oc r="K43">
      <f>D43-I43</f>
    </oc>
    <nc r="K43"/>
  </rcc>
  <rcc rId="1901" sId="1">
    <oc r="M43">
      <f>D43-I43</f>
    </oc>
    <nc r="M43"/>
  </rcc>
  <rcc rId="1902" sId="1">
    <oc r="K44">
      <f>D44-I44</f>
    </oc>
    <nc r="K44"/>
  </rcc>
  <rcc rId="1903" sId="1">
    <oc r="M44">
      <f>D44-I44</f>
    </oc>
    <nc r="M44"/>
  </rcc>
  <rcc rId="1904" sId="1">
    <oc r="K45">
      <f>D45-I45</f>
    </oc>
    <nc r="K45"/>
  </rcc>
  <rcc rId="1905" sId="1">
    <oc r="M45">
      <f>D45-I45</f>
    </oc>
    <nc r="M45"/>
  </rcc>
  <rcc rId="1906" sId="1">
    <oc r="K46">
      <f>D46-I46</f>
    </oc>
    <nc r="K46"/>
  </rcc>
  <rcc rId="1907" sId="1">
    <oc r="M46">
      <f>D46-I46</f>
    </oc>
    <nc r="M46"/>
  </rcc>
  <rcc rId="1908" sId="1">
    <oc r="K47">
      <f>D47-I47</f>
    </oc>
    <nc r="K47"/>
  </rcc>
  <rcc rId="1909" sId="1">
    <oc r="M47">
      <f>D47-I47</f>
    </oc>
    <nc r="M47"/>
  </rcc>
  <rcc rId="1910" sId="1">
    <oc r="K48">
      <f>D48-I48</f>
    </oc>
    <nc r="K48"/>
  </rcc>
  <rcc rId="1911" sId="1">
    <oc r="M48">
      <f>D48-I48</f>
    </oc>
    <nc r="M48"/>
  </rcc>
  <rcc rId="1912" sId="1">
    <oc r="K49">
      <f>D49-I49</f>
    </oc>
    <nc r="K49"/>
  </rcc>
  <rcc rId="1913" sId="1">
    <oc r="M49">
      <f>D49-I49</f>
    </oc>
    <nc r="M49"/>
  </rcc>
  <rcc rId="1914" sId="1">
    <oc r="K50">
      <f>D50-I50</f>
    </oc>
    <nc r="K50"/>
  </rcc>
  <rcc rId="1915" sId="1">
    <oc r="M50">
      <f>D50-I50</f>
    </oc>
    <nc r="M50"/>
  </rcc>
  <rcc rId="1916" sId="1">
    <oc r="K51">
      <f>D51-I51</f>
    </oc>
    <nc r="K51"/>
  </rcc>
  <rcc rId="1917" sId="1">
    <oc r="M51">
      <f>D51-I51</f>
    </oc>
    <nc r="M51"/>
  </rcc>
  <rcc rId="1918" sId="1">
    <oc r="K52">
      <f>D52-I52</f>
    </oc>
    <nc r="K52"/>
  </rcc>
  <rcc rId="1919" sId="1">
    <oc r="M52">
      <f>D52-I52</f>
    </oc>
    <nc r="M52"/>
  </rcc>
  <rcc rId="1920" sId="1">
    <oc r="K53">
      <f>D53-I53</f>
    </oc>
    <nc r="K53"/>
  </rcc>
  <rcc rId="1921" sId="1">
    <oc r="M53">
      <f>D53-I53</f>
    </oc>
    <nc r="M53"/>
  </rcc>
  <rcc rId="1922" sId="1">
    <oc r="K54">
      <f>D54-I54</f>
    </oc>
    <nc r="K54"/>
  </rcc>
  <rcc rId="1923" sId="1">
    <oc r="M54">
      <f>D54-I54</f>
    </oc>
    <nc r="M54"/>
  </rcc>
  <rcc rId="1924" sId="1">
    <oc r="K55">
      <f>D55-I55</f>
    </oc>
    <nc r="K55"/>
  </rcc>
  <rcc rId="1925" sId="1">
    <oc r="M55">
      <f>D55-I55</f>
    </oc>
    <nc r="M55"/>
  </rcc>
  <rcc rId="1926" sId="1">
    <oc r="K56">
      <f>D56-I56</f>
    </oc>
    <nc r="K56"/>
  </rcc>
  <rcc rId="1927" sId="1">
    <oc r="M56">
      <f>D56-I56</f>
    </oc>
    <nc r="M56"/>
  </rcc>
  <rcc rId="1928" sId="1">
    <oc r="K57">
      <f>D57-I57</f>
    </oc>
    <nc r="K57"/>
  </rcc>
  <rcc rId="1929" sId="1">
    <oc r="M57">
      <f>D57-I57</f>
    </oc>
    <nc r="M57"/>
  </rcc>
  <rcc rId="1930" sId="1">
    <oc r="K58">
      <f>D58-I58</f>
    </oc>
    <nc r="K58"/>
  </rcc>
  <rcc rId="1931" sId="1">
    <oc r="M58">
      <f>D58-I58</f>
    </oc>
    <nc r="M58"/>
  </rcc>
  <rcc rId="1932" sId="1">
    <oc r="K59">
      <f>D59-I59</f>
    </oc>
    <nc r="K59"/>
  </rcc>
  <rcc rId="1933" sId="1">
    <oc r="M59">
      <f>D59-I59</f>
    </oc>
    <nc r="M59"/>
  </rcc>
  <rcc rId="1934" sId="1">
    <oc r="K60">
      <f>D60-I60</f>
    </oc>
    <nc r="K60"/>
  </rcc>
  <rcc rId="1935" sId="1">
    <oc r="M60">
      <f>D60-I60</f>
    </oc>
    <nc r="M60"/>
  </rcc>
  <rcc rId="1936" sId="1">
    <oc r="K61">
      <f>D61-I61</f>
    </oc>
    <nc r="K61"/>
  </rcc>
  <rcc rId="1937" sId="1">
    <oc r="M61">
      <f>D61-I61</f>
    </oc>
    <nc r="M61"/>
  </rcc>
  <rcc rId="1938" sId="1">
    <oc r="K62">
      <f>D62-I62</f>
    </oc>
    <nc r="K62"/>
  </rcc>
  <rcc rId="1939" sId="1">
    <oc r="M62">
      <f>D62-I62</f>
    </oc>
    <nc r="M62"/>
  </rcc>
  <rcc rId="1940" sId="1">
    <oc r="K63">
      <f>D63-I63</f>
    </oc>
    <nc r="K63"/>
  </rcc>
  <rcc rId="1941" sId="1">
    <oc r="M63">
      <f>D63-I63</f>
    </oc>
    <nc r="M63"/>
  </rcc>
  <rcc rId="1942" sId="1">
    <oc r="K64">
      <f>D64-I64</f>
    </oc>
    <nc r="K64"/>
  </rcc>
  <rcc rId="1943" sId="1">
    <oc r="M64">
      <f>D64-I64</f>
    </oc>
    <nc r="M64"/>
  </rcc>
  <rcc rId="1944" sId="1">
    <oc r="K65">
      <f>D65-I65</f>
    </oc>
    <nc r="K65"/>
  </rcc>
  <rcc rId="1945" sId="1">
    <oc r="M65">
      <f>D65-I65</f>
    </oc>
    <nc r="M65"/>
  </rcc>
  <rcc rId="1946" sId="1">
    <oc r="K66">
      <f>D66-I66</f>
    </oc>
    <nc r="K66"/>
  </rcc>
  <rcc rId="1947" sId="1">
    <oc r="M66">
      <f>D66-I66</f>
    </oc>
    <nc r="M66"/>
  </rcc>
  <rcc rId="1948" sId="1">
    <oc r="K67">
      <f>D67-I67</f>
    </oc>
    <nc r="K67"/>
  </rcc>
  <rcc rId="1949" sId="1">
    <oc r="M67">
      <f>D67-I67</f>
    </oc>
    <nc r="M67"/>
  </rcc>
  <rcc rId="1950" sId="1">
    <oc r="K68">
      <f>D68-I68</f>
    </oc>
    <nc r="K68"/>
  </rcc>
  <rcc rId="1951" sId="1">
    <oc r="M68">
      <f>D68-I68</f>
    </oc>
    <nc r="M68"/>
  </rcc>
  <rcc rId="1952" sId="1">
    <oc r="K69">
      <f>D69-I69</f>
    </oc>
    <nc r="K69"/>
  </rcc>
  <rcc rId="1953" sId="1">
    <oc r="M69">
      <f>D69-I69</f>
    </oc>
    <nc r="M69"/>
  </rcc>
  <rcc rId="1954" sId="1">
    <oc r="K70">
      <f>D70-I70</f>
    </oc>
    <nc r="K70"/>
  </rcc>
  <rcc rId="1955" sId="1">
    <oc r="M70">
      <f>D70-I70</f>
    </oc>
    <nc r="M70"/>
  </rcc>
  <rcc rId="1956" sId="1">
    <oc r="K71">
      <f>D71-I71</f>
    </oc>
    <nc r="K71"/>
  </rcc>
  <rcc rId="1957" sId="1">
    <oc r="M71">
      <f>D71-I71</f>
    </oc>
    <nc r="M71"/>
  </rcc>
  <rcc rId="1958" sId="1">
    <oc r="K72">
      <f>D72-I72</f>
    </oc>
    <nc r="K72"/>
  </rcc>
  <rcc rId="1959" sId="1">
    <oc r="M72">
      <f>D72-I72</f>
    </oc>
    <nc r="M72"/>
  </rcc>
  <rcc rId="1960" sId="1">
    <oc r="K73">
      <f>D73-I73</f>
    </oc>
    <nc r="K73"/>
  </rcc>
  <rcc rId="1961" sId="1">
    <oc r="M73">
      <f>D73-I73</f>
    </oc>
    <nc r="M73"/>
  </rcc>
  <rcc rId="1962" sId="1">
    <oc r="K74">
      <f>D74-I74</f>
    </oc>
    <nc r="K74"/>
  </rcc>
  <rcc rId="1963" sId="1">
    <oc r="M74">
      <f>D74-I74</f>
    </oc>
    <nc r="M74"/>
  </rcc>
  <rcc rId="1964" sId="1">
    <oc r="K75">
      <f>D75-I75</f>
    </oc>
    <nc r="K75"/>
  </rcc>
  <rcc rId="1965" sId="1">
    <oc r="M75">
      <f>D75-I75</f>
    </oc>
    <nc r="M75"/>
  </rcc>
  <rcc rId="1966" sId="1">
    <oc r="K76">
      <f>D76-I76</f>
    </oc>
    <nc r="K76"/>
  </rcc>
  <rcc rId="1967" sId="1">
    <oc r="M76">
      <f>D76-I76</f>
    </oc>
    <nc r="M76"/>
  </rcc>
  <rcc rId="1968" sId="1">
    <oc r="K77">
      <f>D77-I77</f>
    </oc>
    <nc r="K77"/>
  </rcc>
  <rcc rId="1969" sId="1">
    <oc r="M77">
      <f>D77-I77</f>
    </oc>
    <nc r="M77"/>
  </rcc>
  <rcc rId="1970" sId="1">
    <oc r="K78">
      <f>D78-I78</f>
    </oc>
    <nc r="K78"/>
  </rcc>
  <rcc rId="1971" sId="1">
    <oc r="M78">
      <f>D78-I78</f>
    </oc>
    <nc r="M78"/>
  </rcc>
  <rcc rId="1972" sId="1">
    <oc r="K79">
      <f>D79-I79</f>
    </oc>
    <nc r="K79"/>
  </rcc>
  <rcc rId="1973" sId="1">
    <oc r="M79">
      <f>D79-I79</f>
    </oc>
    <nc r="M79"/>
  </rcc>
  <rcc rId="1974" sId="1">
    <oc r="K80">
      <f>D80-I80</f>
    </oc>
    <nc r="K80"/>
  </rcc>
  <rcc rId="1975" sId="1">
    <oc r="M80">
      <f>D80-I80</f>
    </oc>
    <nc r="M80"/>
  </rcc>
  <rcc rId="1976" sId="1">
    <oc r="K81">
      <f>D81-I81</f>
    </oc>
    <nc r="K81"/>
  </rcc>
  <rcc rId="1977" sId="1">
    <oc r="M81">
      <f>D81-I81</f>
    </oc>
    <nc r="M81"/>
  </rcc>
  <rcc rId="1978" sId="1">
    <oc r="K82">
      <f>D82-I82</f>
    </oc>
    <nc r="K82"/>
  </rcc>
  <rcc rId="1979" sId="1">
    <oc r="M82">
      <f>D82-I82</f>
    </oc>
    <nc r="M82"/>
  </rcc>
  <rcc rId="1980" sId="1">
    <oc r="K83">
      <f>D83-I83</f>
    </oc>
    <nc r="K83"/>
  </rcc>
  <rcc rId="1981" sId="1">
    <oc r="M83">
      <f>D83-I83</f>
    </oc>
    <nc r="M83"/>
  </rcc>
  <rcc rId="1982" sId="1">
    <oc r="K84">
      <f>D84-I84</f>
    </oc>
    <nc r="K84"/>
  </rcc>
  <rcc rId="1983" sId="1">
    <oc r="M84">
      <f>D84-I84</f>
    </oc>
    <nc r="M84"/>
  </rcc>
  <rcc rId="1984" sId="1">
    <oc r="K85">
      <f>D85-I85</f>
    </oc>
    <nc r="K85"/>
  </rcc>
  <rcc rId="1985" sId="1">
    <oc r="M85">
      <f>D85-I85</f>
    </oc>
    <nc r="M85"/>
  </rcc>
  <rcc rId="1986" sId="1">
    <oc r="K86">
      <f>D86-I86</f>
    </oc>
    <nc r="K86"/>
  </rcc>
  <rcc rId="1987" sId="1">
    <oc r="M86">
      <f>D86-I86</f>
    </oc>
    <nc r="M86"/>
  </rcc>
  <rcc rId="1988" sId="1">
    <oc r="K87">
      <f>D87-I87</f>
    </oc>
    <nc r="K87"/>
  </rcc>
  <rcc rId="1989" sId="1">
    <oc r="M87">
      <f>D87-I87</f>
    </oc>
    <nc r="M87"/>
  </rcc>
  <rcc rId="1990" sId="1">
    <oc r="K88">
      <f>D88-I88</f>
    </oc>
    <nc r="K88"/>
  </rcc>
  <rcc rId="1991" sId="1">
    <oc r="M88">
      <f>D88-I88</f>
    </oc>
    <nc r="M88"/>
  </rcc>
  <rcc rId="1992" sId="1">
    <oc r="K89">
      <f>D89-I89</f>
    </oc>
    <nc r="K89"/>
  </rcc>
  <rcc rId="1993" sId="1">
    <oc r="M89">
      <f>D89-I89</f>
    </oc>
    <nc r="M89"/>
  </rcc>
  <rcc rId="1994" sId="1">
    <oc r="K90">
      <f>D90-I90</f>
    </oc>
    <nc r="K90"/>
  </rcc>
  <rcc rId="1995" sId="1">
    <oc r="M90">
      <f>D90-I90</f>
    </oc>
    <nc r="M90"/>
  </rcc>
  <rcc rId="1996" sId="1">
    <oc r="K91">
      <f>D91-I91</f>
    </oc>
    <nc r="K91"/>
  </rcc>
  <rcc rId="1997" sId="1">
    <oc r="M91">
      <f>D91-I91</f>
    </oc>
    <nc r="M91"/>
  </rcc>
  <rcc rId="1998" sId="1">
    <oc r="K92">
      <f>D92-I92</f>
    </oc>
    <nc r="K92"/>
  </rcc>
  <rcc rId="1999" sId="1">
    <oc r="M92">
      <f>D92-I92</f>
    </oc>
    <nc r="M92"/>
  </rcc>
  <rcc rId="2000" sId="1">
    <oc r="K93">
      <f>D93-I93</f>
    </oc>
    <nc r="K93"/>
  </rcc>
  <rcc rId="2001" sId="1">
    <oc r="M93">
      <f>D93-I93</f>
    </oc>
    <nc r="M93"/>
  </rcc>
  <rcc rId="2002" sId="1">
    <oc r="K94">
      <f>D94-I94</f>
    </oc>
    <nc r="K94"/>
  </rcc>
  <rcc rId="2003" sId="1">
    <oc r="M94">
      <f>D94-I94</f>
    </oc>
    <nc r="M94"/>
  </rcc>
  <rcc rId="2004" sId="1">
    <oc r="K95">
      <f>D95-I95</f>
    </oc>
    <nc r="K95"/>
  </rcc>
  <rcc rId="2005" sId="1">
    <oc r="M95">
      <f>D95-I95</f>
    </oc>
    <nc r="M95"/>
  </rcc>
  <rcc rId="2006" sId="1">
    <oc r="K96">
      <f>D96-I96</f>
    </oc>
    <nc r="K96"/>
  </rcc>
  <rcc rId="2007" sId="1">
    <oc r="M96">
      <f>D96-I96</f>
    </oc>
    <nc r="M96"/>
  </rcc>
  <rcc rId="2008" sId="1">
    <oc r="K97">
      <f>D97-I97</f>
    </oc>
    <nc r="K97"/>
  </rcc>
  <rcc rId="2009" sId="1">
    <oc r="M97">
      <f>D97-I97</f>
    </oc>
    <nc r="M97"/>
  </rcc>
  <rcc rId="2010" sId="1">
    <oc r="K98">
      <f>D98-I98</f>
    </oc>
    <nc r="K98"/>
  </rcc>
  <rcc rId="2011" sId="1">
    <oc r="M98">
      <f>D98-I98</f>
    </oc>
    <nc r="M98"/>
  </rcc>
  <rcc rId="2012" sId="1">
    <oc r="K99">
      <f>D99-I99</f>
    </oc>
    <nc r="K99"/>
  </rcc>
  <rcc rId="2013" sId="1">
    <oc r="M99">
      <f>D99-I99</f>
    </oc>
    <nc r="M99"/>
  </rcc>
  <rcc rId="2014" sId="1">
    <oc r="K100">
      <f>D100-I100</f>
    </oc>
    <nc r="K100"/>
  </rcc>
  <rcc rId="2015" sId="1">
    <oc r="M100">
      <f>D100-I100</f>
    </oc>
    <nc r="M100"/>
  </rcc>
  <rcc rId="2016" sId="1">
    <oc r="K101">
      <f>D101-I101</f>
    </oc>
    <nc r="K101"/>
  </rcc>
  <rcc rId="2017" sId="1">
    <oc r="M101">
      <f>D101-I101</f>
    </oc>
    <nc r="M101"/>
  </rcc>
  <rcc rId="2018" sId="1">
    <oc r="K102">
      <f>D102-I102</f>
    </oc>
    <nc r="K102"/>
  </rcc>
  <rcc rId="2019" sId="1">
    <oc r="M102">
      <f>D102-I102</f>
    </oc>
    <nc r="M102"/>
  </rcc>
  <rcc rId="2020" sId="1">
    <oc r="K103">
      <f>D103-I103</f>
    </oc>
    <nc r="K103"/>
  </rcc>
  <rcc rId="2021" sId="1">
    <oc r="M103">
      <f>D103-I103</f>
    </oc>
    <nc r="M103"/>
  </rcc>
  <rcc rId="2022" sId="1">
    <oc r="K104">
      <f>D104-I104</f>
    </oc>
    <nc r="K104"/>
  </rcc>
  <rcc rId="2023" sId="1">
    <oc r="M104">
      <f>D104-I104</f>
    </oc>
    <nc r="M104"/>
  </rcc>
  <rcc rId="2024" sId="1">
    <oc r="K105">
      <f>D105-I105</f>
    </oc>
    <nc r="K105"/>
  </rcc>
  <rcc rId="2025" sId="1">
    <oc r="M105">
      <f>D105-I105</f>
    </oc>
    <nc r="M105"/>
  </rcc>
  <rcc rId="2026" sId="1">
    <oc r="K106">
      <f>D106-I106</f>
    </oc>
    <nc r="K106"/>
  </rcc>
  <rcc rId="2027" sId="1">
    <oc r="M106">
      <f>D106-I106</f>
    </oc>
    <nc r="M106"/>
  </rcc>
  <rcc rId="2028" sId="1">
    <oc r="K107">
      <f>D107-I107</f>
    </oc>
    <nc r="K107"/>
  </rcc>
  <rcc rId="2029" sId="1">
    <oc r="M107">
      <f>D107-I107</f>
    </oc>
    <nc r="M107"/>
  </rcc>
  <rcc rId="2030" sId="1">
    <oc r="K108">
      <f>D108-I108</f>
    </oc>
    <nc r="K108"/>
  </rcc>
  <rcc rId="2031" sId="1">
    <oc r="M108">
      <f>D108-I108</f>
    </oc>
    <nc r="M108"/>
  </rcc>
  <rcc rId="2032" sId="1">
    <oc r="K109">
      <f>D109-I109</f>
    </oc>
    <nc r="K109"/>
  </rcc>
  <rcc rId="2033" sId="1">
    <oc r="M109">
      <f>D109-I109</f>
    </oc>
    <nc r="M109"/>
  </rcc>
  <rcc rId="2034" sId="1">
    <oc r="K110">
      <f>D110-I110</f>
    </oc>
    <nc r="K110"/>
  </rcc>
  <rcc rId="2035" sId="1">
    <oc r="M110">
      <f>D110-I110</f>
    </oc>
    <nc r="M110"/>
  </rcc>
  <rcc rId="2036" sId="1">
    <oc r="K111">
      <f>D111-I111</f>
    </oc>
    <nc r="K111"/>
  </rcc>
  <rcc rId="2037" sId="1">
    <oc r="M111">
      <f>D111-I111</f>
    </oc>
    <nc r="M111"/>
  </rcc>
  <rcc rId="2038" sId="1">
    <oc r="K112">
      <f>D112-I112</f>
    </oc>
    <nc r="K112"/>
  </rcc>
  <rcc rId="2039" sId="1">
    <oc r="M112">
      <f>D112-I112</f>
    </oc>
    <nc r="M112"/>
  </rcc>
  <rcc rId="2040" sId="1">
    <oc r="K113">
      <f>D113-I113</f>
    </oc>
    <nc r="K113"/>
  </rcc>
  <rcc rId="2041" sId="1">
    <oc r="M113">
      <f>D113-I113</f>
    </oc>
    <nc r="M113"/>
  </rcc>
  <rcc rId="2042" sId="1">
    <oc r="K114">
      <f>D114-I114</f>
    </oc>
    <nc r="K114"/>
  </rcc>
  <rcc rId="2043" sId="1">
    <oc r="M114">
      <f>D114-I114</f>
    </oc>
    <nc r="M114"/>
  </rcc>
  <rcc rId="2044" sId="1">
    <oc r="K115">
      <f>D115-I115</f>
    </oc>
    <nc r="K115"/>
  </rcc>
  <rcc rId="2045" sId="1">
    <oc r="M115">
      <f>D115-I115</f>
    </oc>
    <nc r="M115"/>
  </rcc>
  <rcc rId="2046" sId="1">
    <oc r="K116">
      <f>D116-I116</f>
    </oc>
    <nc r="K116"/>
  </rcc>
  <rcc rId="2047" sId="1">
    <oc r="M116">
      <f>D116-I116</f>
    </oc>
    <nc r="M116"/>
  </rcc>
  <rcc rId="2048" sId="1">
    <oc r="K117">
      <f>D117-I117</f>
    </oc>
    <nc r="K117"/>
  </rcc>
  <rcc rId="2049" sId="1">
    <oc r="M117">
      <f>D117-I117</f>
    </oc>
    <nc r="M117"/>
  </rcc>
  <rcc rId="2050" sId="1">
    <oc r="K118">
      <f>D118-I118</f>
    </oc>
    <nc r="K118"/>
  </rcc>
  <rcc rId="2051" sId="1">
    <oc r="M118">
      <f>D118-I118</f>
    </oc>
    <nc r="M118"/>
  </rcc>
  <rcc rId="2052" sId="1">
    <oc r="K119">
      <f>D119-I119</f>
    </oc>
    <nc r="K119"/>
  </rcc>
  <rcc rId="2053" sId="1">
    <oc r="M119">
      <f>D119-I119</f>
    </oc>
    <nc r="M119"/>
  </rcc>
  <rcc rId="2054" sId="1">
    <oc r="K120">
      <f>D120-I120</f>
    </oc>
    <nc r="K120"/>
  </rcc>
  <rcc rId="2055" sId="1">
    <oc r="M120">
      <f>D120-I120</f>
    </oc>
    <nc r="M120"/>
  </rcc>
  <rcc rId="2056" sId="1">
    <oc r="K121">
      <f>D121-I121</f>
    </oc>
    <nc r="K121"/>
  </rcc>
  <rcc rId="2057" sId="1">
    <oc r="M121">
      <f>D121-I121</f>
    </oc>
    <nc r="M121"/>
  </rcc>
  <rcc rId="2058" sId="1">
    <oc r="K122">
      <f>D122-I122</f>
    </oc>
    <nc r="K122"/>
  </rcc>
  <rcc rId="2059" sId="1">
    <oc r="M122">
      <f>D122-I122</f>
    </oc>
    <nc r="M122"/>
  </rcc>
  <rcc rId="2060" sId="1">
    <oc r="K123">
      <f>D123-I123</f>
    </oc>
    <nc r="K123"/>
  </rcc>
  <rcc rId="2061" sId="1">
    <oc r="M123">
      <f>D123-I123</f>
    </oc>
    <nc r="M123"/>
  </rcc>
  <rcc rId="2062" sId="1">
    <oc r="K124">
      <f>D124-I124</f>
    </oc>
    <nc r="K124"/>
  </rcc>
  <rcc rId="2063" sId="1">
    <oc r="M124">
      <f>D124-I124</f>
    </oc>
    <nc r="M124"/>
  </rcc>
  <rcc rId="2064" sId="1">
    <oc r="K125">
      <f>D125-I125</f>
    </oc>
    <nc r="K125"/>
  </rcc>
  <rcc rId="2065" sId="1">
    <oc r="M125">
      <f>D125-I125</f>
    </oc>
    <nc r="M125"/>
  </rcc>
  <rcc rId="2066" sId="1">
    <oc r="K126">
      <f>D126-I126</f>
    </oc>
    <nc r="K126"/>
  </rcc>
  <rcc rId="2067" sId="1">
    <oc r="M126">
      <f>D126-I126</f>
    </oc>
    <nc r="M126"/>
  </rcc>
  <rcc rId="2068" sId="1">
    <oc r="K127">
      <f>D127-I127</f>
    </oc>
    <nc r="K127"/>
  </rcc>
  <rcc rId="2069" sId="1">
    <oc r="M127">
      <f>D127-I127</f>
    </oc>
    <nc r="M127"/>
  </rcc>
  <rcc rId="2070" sId="1">
    <oc r="K128">
      <f>D128-I128</f>
    </oc>
    <nc r="K128"/>
  </rcc>
  <rcc rId="2071" sId="1">
    <oc r="M128">
      <f>D128-I128</f>
    </oc>
    <nc r="M128"/>
  </rcc>
  <rcc rId="2072" sId="1">
    <oc r="K129">
      <f>D129-I129</f>
    </oc>
    <nc r="K129"/>
  </rcc>
  <rcc rId="2073" sId="1">
    <oc r="M129">
      <f>D129-I129</f>
    </oc>
    <nc r="M129"/>
  </rcc>
  <rcc rId="2074" sId="1">
    <oc r="K130">
      <f>D130-I130</f>
    </oc>
    <nc r="K130"/>
  </rcc>
  <rcc rId="2075" sId="1">
    <oc r="M130">
      <f>D130-I130</f>
    </oc>
    <nc r="M130"/>
  </rcc>
  <rcc rId="2076" sId="1">
    <oc r="K131">
      <f>D131-I131</f>
    </oc>
    <nc r="K131"/>
  </rcc>
  <rcc rId="2077" sId="1">
    <oc r="M131">
      <f>D131-I131</f>
    </oc>
    <nc r="M131"/>
  </rcc>
  <rcc rId="2078" sId="1">
    <oc r="K132">
      <f>D132-I132</f>
    </oc>
    <nc r="K132"/>
  </rcc>
  <rcc rId="2079" sId="1">
    <oc r="M132">
      <f>D132-I132</f>
    </oc>
    <nc r="M132"/>
  </rcc>
  <rcc rId="2080" sId="1">
    <oc r="K133">
      <f>D133-I133</f>
    </oc>
    <nc r="K133"/>
  </rcc>
  <rcc rId="2081" sId="1">
    <oc r="M133">
      <f>D133-I133</f>
    </oc>
    <nc r="M133"/>
  </rcc>
  <rcc rId="2082" sId="1">
    <oc r="K134">
      <f>D134-I134</f>
    </oc>
    <nc r="K134"/>
  </rcc>
  <rcc rId="2083" sId="1">
    <oc r="M134">
      <f>D134-I134</f>
    </oc>
    <nc r="M134"/>
  </rcc>
  <rcc rId="2084" sId="1">
    <oc r="K135">
      <f>D135-I135</f>
    </oc>
    <nc r="K135"/>
  </rcc>
  <rcc rId="2085" sId="1">
    <oc r="M135">
      <f>D135-I135</f>
    </oc>
    <nc r="M135"/>
  </rcc>
  <rcc rId="2086" sId="1">
    <oc r="K136">
      <f>D136-I136</f>
    </oc>
    <nc r="K136"/>
  </rcc>
  <rcc rId="2087" sId="1">
    <oc r="M136">
      <f>D136-I136</f>
    </oc>
    <nc r="M136"/>
  </rcc>
  <rcc rId="2088" sId="1">
    <oc r="K137">
      <f>D137-I137</f>
    </oc>
    <nc r="K137"/>
  </rcc>
  <rcc rId="2089" sId="1">
    <oc r="M137">
      <f>D137-I137</f>
    </oc>
    <nc r="M137"/>
  </rcc>
  <rcc rId="2090" sId="1">
    <oc r="K138">
      <f>D138-I138</f>
    </oc>
    <nc r="K138"/>
  </rcc>
  <rcc rId="2091" sId="1">
    <oc r="M138">
      <f>D138-I138</f>
    </oc>
    <nc r="M138"/>
  </rcc>
  <rcc rId="2092" sId="1">
    <oc r="K139">
      <f>D139-I139</f>
    </oc>
    <nc r="K139"/>
  </rcc>
  <rcc rId="2093" sId="1">
    <oc r="M139">
      <f>D139-I139</f>
    </oc>
    <nc r="M139"/>
  </rcc>
  <rcc rId="2094" sId="1">
    <oc r="K140">
      <f>D140-I140</f>
    </oc>
    <nc r="K140"/>
  </rcc>
  <rcc rId="2095" sId="1">
    <oc r="M140">
      <f>D140-I140</f>
    </oc>
    <nc r="M140"/>
  </rcc>
  <rcc rId="2096" sId="1">
    <oc r="K141">
      <f>D141-I141</f>
    </oc>
    <nc r="K141"/>
  </rcc>
  <rcc rId="2097" sId="1">
    <oc r="M141">
      <f>D141-I141</f>
    </oc>
    <nc r="M141"/>
  </rcc>
  <rcc rId="2098" sId="1">
    <oc r="K142">
      <f>D142-I142</f>
    </oc>
    <nc r="K142"/>
  </rcc>
  <rcc rId="2099" sId="1">
    <oc r="M142">
      <f>D142-I142</f>
    </oc>
    <nc r="M142"/>
  </rcc>
  <rcc rId="2100" sId="1">
    <oc r="K143">
      <f>D143-I143</f>
    </oc>
    <nc r="K143"/>
  </rcc>
  <rcc rId="2101" sId="1">
    <oc r="M143">
      <f>D143-I143</f>
    </oc>
    <nc r="M143"/>
  </rcc>
  <rcc rId="2102" sId="1">
    <oc r="K144">
      <f>D144-I144</f>
    </oc>
    <nc r="K144"/>
  </rcc>
  <rcc rId="2103" sId="1">
    <oc r="M144">
      <f>D144-I144</f>
    </oc>
    <nc r="M144"/>
  </rcc>
  <rcc rId="2104" sId="1">
    <oc r="K145">
      <f>D145-I145</f>
    </oc>
    <nc r="K145"/>
  </rcc>
  <rcc rId="2105" sId="1">
    <oc r="M145">
      <f>D145-I145</f>
    </oc>
    <nc r="M145"/>
  </rcc>
  <rcc rId="2106" sId="1">
    <oc r="K146">
      <f>D146-I146</f>
    </oc>
    <nc r="K146"/>
  </rcc>
  <rcc rId="2107" sId="1">
    <oc r="M146">
      <f>D146-I146</f>
    </oc>
    <nc r="M146"/>
  </rcc>
  <rcc rId="2108" sId="1">
    <oc r="K147">
      <f>D147-I147</f>
    </oc>
    <nc r="K147"/>
  </rcc>
  <rcc rId="2109" sId="1">
    <oc r="M147">
      <f>D147-I147</f>
    </oc>
    <nc r="M147"/>
  </rcc>
  <rcc rId="2110" sId="1">
    <oc r="K148">
      <f>D148-I148</f>
    </oc>
    <nc r="K148"/>
  </rcc>
  <rcc rId="2111" sId="1">
    <oc r="M148">
      <f>D148-I148</f>
    </oc>
    <nc r="M148"/>
  </rcc>
  <rcc rId="2112" sId="1">
    <oc r="K149">
      <f>D149-I149</f>
    </oc>
    <nc r="K149"/>
  </rcc>
  <rcc rId="2113" sId="1">
    <oc r="M149">
      <f>D149-I149</f>
    </oc>
    <nc r="M149"/>
  </rcc>
  <rcc rId="2114" sId="1">
    <oc r="K150">
      <f>D150-I150</f>
    </oc>
    <nc r="K150"/>
  </rcc>
  <rcc rId="2115" sId="1">
    <oc r="M150">
      <f>D150-I150</f>
    </oc>
    <nc r="M150"/>
  </rcc>
  <rcc rId="2116" sId="1">
    <oc r="K151">
      <f>D151-I151</f>
    </oc>
    <nc r="K151"/>
  </rcc>
  <rcc rId="2117" sId="1">
    <oc r="M151">
      <f>D151-I151</f>
    </oc>
    <nc r="M151"/>
  </rcc>
  <rcc rId="2118" sId="1">
    <oc r="K152">
      <f>D152-I152</f>
    </oc>
    <nc r="K152"/>
  </rcc>
  <rcc rId="2119" sId="1">
    <oc r="M152">
      <f>D152-I152</f>
    </oc>
    <nc r="M152"/>
  </rcc>
  <rcc rId="2120" sId="1">
    <oc r="K153">
      <f>D153-I153</f>
    </oc>
    <nc r="K153"/>
  </rcc>
  <rcc rId="2121" sId="1">
    <oc r="M153">
      <f>D153-I153</f>
    </oc>
    <nc r="M153"/>
  </rcc>
  <rcc rId="2122" sId="1">
    <oc r="K154">
      <f>D154-I154</f>
    </oc>
    <nc r="K154"/>
  </rcc>
  <rcc rId="2123" sId="1">
    <oc r="M154">
      <f>D154-I154</f>
    </oc>
    <nc r="M154"/>
  </rcc>
  <rcc rId="2124" sId="1">
    <oc r="K155">
      <f>D155-I155</f>
    </oc>
    <nc r="K155"/>
  </rcc>
  <rcc rId="2125" sId="1">
    <oc r="M155">
      <f>D155-I155</f>
    </oc>
    <nc r="M155"/>
  </rcc>
  <rcc rId="2126" sId="1">
    <oc r="K156">
      <f>D156-I156</f>
    </oc>
    <nc r="K156"/>
  </rcc>
  <rcc rId="2127" sId="1">
    <oc r="M156">
      <f>D156-I156</f>
    </oc>
    <nc r="M156"/>
  </rcc>
  <rcc rId="2128" sId="1">
    <oc r="K157">
      <f>D157-I157</f>
    </oc>
    <nc r="K157"/>
  </rcc>
  <rcc rId="2129" sId="1">
    <oc r="M157">
      <f>D157-I157</f>
    </oc>
    <nc r="M157"/>
  </rcc>
  <rcc rId="2130" sId="1">
    <oc r="K158">
      <f>D158-I158</f>
    </oc>
    <nc r="K158"/>
  </rcc>
  <rcc rId="2131" sId="1">
    <oc r="M158">
      <f>D158-I158</f>
    </oc>
    <nc r="M158"/>
  </rcc>
  <rcc rId="2132" sId="1">
    <oc r="K159">
      <f>D159-I159</f>
    </oc>
    <nc r="K159"/>
  </rcc>
  <rcc rId="2133" sId="1">
    <oc r="M159">
      <f>D159-I159</f>
    </oc>
    <nc r="M159"/>
  </rcc>
  <rcc rId="2134" sId="1">
    <oc r="K160">
      <f>D160-I160</f>
    </oc>
    <nc r="K160"/>
  </rcc>
  <rcc rId="2135" sId="1">
    <oc r="M160">
      <f>D160-I160</f>
    </oc>
    <nc r="M160"/>
  </rcc>
  <rcc rId="2136" sId="1">
    <oc r="K161">
      <f>D161-I161</f>
    </oc>
    <nc r="K161"/>
  </rcc>
  <rcc rId="2137" sId="1">
    <oc r="M161">
      <f>D161-I161</f>
    </oc>
    <nc r="M161"/>
  </rcc>
  <rcc rId="2138" sId="1">
    <oc r="K162">
      <f>D162-I162</f>
    </oc>
    <nc r="K162"/>
  </rcc>
  <rcc rId="2139" sId="1">
    <oc r="M162">
      <f>D162-I162</f>
    </oc>
    <nc r="M162"/>
  </rcc>
  <rcc rId="2140" sId="1">
    <oc r="K163">
      <f>D163-I163</f>
    </oc>
    <nc r="K163"/>
  </rcc>
  <rcc rId="2141" sId="1">
    <oc r="M163">
      <f>D163-I163</f>
    </oc>
    <nc r="M163"/>
  </rcc>
  <rcc rId="2142" sId="1">
    <oc r="K164">
      <f>D164-I164</f>
    </oc>
    <nc r="K164"/>
  </rcc>
  <rcc rId="2143" sId="1">
    <oc r="M164">
      <f>D164-I164</f>
    </oc>
    <nc r="M164"/>
  </rcc>
  <rcc rId="2144" sId="1">
    <oc r="K165">
      <f>D165-I165</f>
    </oc>
    <nc r="K165"/>
  </rcc>
  <rcc rId="2145" sId="1">
    <oc r="M165">
      <f>D165-I165</f>
    </oc>
    <nc r="M165"/>
  </rcc>
  <rcc rId="2146" sId="1">
    <oc r="K166">
      <f>D166-I166</f>
    </oc>
    <nc r="K166"/>
  </rcc>
  <rcc rId="2147" sId="1">
    <oc r="M166">
      <f>D166-I166</f>
    </oc>
    <nc r="M166"/>
  </rcc>
  <rcc rId="2148" sId="1">
    <oc r="K167">
      <f>D167-I167</f>
    </oc>
    <nc r="K167"/>
  </rcc>
  <rcc rId="2149" sId="1">
    <oc r="M167">
      <f>D167-I167</f>
    </oc>
    <nc r="M167"/>
  </rcc>
  <rcc rId="2150" sId="1">
    <oc r="K168">
      <f>D168-I168</f>
    </oc>
    <nc r="K168"/>
  </rcc>
  <rcc rId="2151" sId="1">
    <oc r="M168">
      <f>D168-I168</f>
    </oc>
    <nc r="M168"/>
  </rcc>
  <rcc rId="2152" sId="1">
    <oc r="K169">
      <f>D169-I169</f>
    </oc>
    <nc r="K169"/>
  </rcc>
  <rcc rId="2153" sId="1">
    <oc r="M169">
      <f>D169-I169</f>
    </oc>
    <nc r="M169"/>
  </rcc>
  <rcc rId="2154" sId="1">
    <oc r="K170">
      <f>D170-I170</f>
    </oc>
    <nc r="K170"/>
  </rcc>
  <rcc rId="2155" sId="1">
    <oc r="M170">
      <f>D170-I170</f>
    </oc>
    <nc r="M170"/>
  </rcc>
  <rcc rId="2156" sId="1">
    <oc r="K171">
      <f>D171-I171</f>
    </oc>
    <nc r="K171"/>
  </rcc>
  <rcc rId="2157" sId="1">
    <oc r="M171">
      <f>D171-I171</f>
    </oc>
    <nc r="M171"/>
  </rcc>
  <rcc rId="2158" sId="1">
    <oc r="K172">
      <f>D172-I172</f>
    </oc>
    <nc r="K172"/>
  </rcc>
  <rcc rId="2159" sId="1">
    <oc r="M172">
      <f>D172-I172</f>
    </oc>
    <nc r="M172"/>
  </rcc>
  <rcc rId="2160" sId="1">
    <oc r="K173">
      <f>D173-I173</f>
    </oc>
    <nc r="K173"/>
  </rcc>
  <rcc rId="2161" sId="1">
    <oc r="M173">
      <f>D173-I173</f>
    </oc>
    <nc r="M173"/>
  </rcc>
  <rcc rId="2162" sId="1">
    <oc r="K174">
      <f>D174-I174</f>
    </oc>
    <nc r="K174"/>
  </rcc>
  <rcc rId="2163" sId="1">
    <oc r="M174">
      <f>D174-I174</f>
    </oc>
    <nc r="M174"/>
  </rcc>
  <rcc rId="2164" sId="1">
    <oc r="K175">
      <f>D175-I175</f>
    </oc>
    <nc r="K175"/>
  </rcc>
  <rcc rId="2165" sId="1">
    <oc r="M175">
      <f>D175-I175</f>
    </oc>
    <nc r="M175"/>
  </rcc>
  <rcc rId="2166" sId="1">
    <oc r="K176">
      <f>D176-I176</f>
    </oc>
    <nc r="K176"/>
  </rcc>
  <rcc rId="2167" sId="1">
    <oc r="M176">
      <f>D176-I176</f>
    </oc>
    <nc r="M176"/>
  </rcc>
  <rcc rId="2168" sId="1">
    <oc r="K177">
      <f>D177-I177</f>
    </oc>
    <nc r="K177"/>
  </rcc>
  <rcc rId="2169" sId="1">
    <oc r="M177">
      <f>D177-I177</f>
    </oc>
    <nc r="M177"/>
  </rcc>
  <rcc rId="2170" sId="1">
    <oc r="K178">
      <f>D178-I178</f>
    </oc>
    <nc r="K178"/>
  </rcc>
  <rcc rId="2171" sId="1">
    <oc r="M178">
      <f>D178-I178</f>
    </oc>
    <nc r="M178"/>
  </rcc>
  <rcc rId="2172" sId="1">
    <oc r="K179">
      <f>D179-I179</f>
    </oc>
    <nc r="K179"/>
  </rcc>
  <rcc rId="2173" sId="1">
    <oc r="M179">
      <f>D179-I179</f>
    </oc>
    <nc r="M179"/>
  </rcc>
  <rcc rId="2174" sId="1">
    <oc r="K180">
      <f>D180-I180</f>
    </oc>
    <nc r="K180"/>
  </rcc>
  <rcc rId="2175" sId="1">
    <oc r="M180">
      <f>D180-I180</f>
    </oc>
    <nc r="M180"/>
  </rcc>
  <rcc rId="2176" sId="1">
    <oc r="K181">
      <f>D181-I181</f>
    </oc>
    <nc r="K181"/>
  </rcc>
  <rcc rId="2177" sId="1">
    <oc r="M181">
      <f>D181-I181</f>
    </oc>
    <nc r="M181"/>
  </rcc>
  <rcc rId="2178" sId="1">
    <oc r="K182">
      <f>D182-I182</f>
    </oc>
    <nc r="K182"/>
  </rcc>
  <rcc rId="2179" sId="1">
    <oc r="M182">
      <f>D182-I182</f>
    </oc>
    <nc r="M182"/>
  </rcc>
  <rcc rId="2180" sId="1">
    <oc r="K183">
      <f>D183-I183</f>
    </oc>
    <nc r="K183"/>
  </rcc>
  <rcc rId="2181" sId="1">
    <oc r="M183">
      <f>D183-I183</f>
    </oc>
    <nc r="M183"/>
  </rcc>
  <rcc rId="2182" sId="1">
    <oc r="K184">
      <f>D184-I184</f>
    </oc>
    <nc r="K184"/>
  </rcc>
  <rcc rId="2183" sId="1">
    <oc r="M184">
      <f>D184-I184</f>
    </oc>
    <nc r="M184"/>
  </rcc>
  <rcc rId="2184" sId="1">
    <oc r="K185">
      <f>D185-I185</f>
    </oc>
    <nc r="K185"/>
  </rcc>
  <rcc rId="2185" sId="1">
    <oc r="M185">
      <f>D185-I185</f>
    </oc>
    <nc r="M185"/>
  </rcc>
  <rcc rId="2186" sId="1">
    <oc r="K186">
      <f>D186-I186</f>
    </oc>
    <nc r="K186"/>
  </rcc>
  <rcc rId="2187" sId="1">
    <oc r="M186">
      <f>D186-I186</f>
    </oc>
    <nc r="M186"/>
  </rcc>
  <rcc rId="2188" sId="1">
    <oc r="K187">
      <f>D187-I187</f>
    </oc>
    <nc r="K187"/>
  </rcc>
  <rcc rId="2189" sId="1">
    <oc r="M187">
      <f>D187-I187</f>
    </oc>
    <nc r="M187"/>
  </rcc>
  <rcc rId="2190" sId="1">
    <oc r="K188">
      <f>D188-I188</f>
    </oc>
    <nc r="K188"/>
  </rcc>
  <rcc rId="2191" sId="1">
    <oc r="M188">
      <f>D188-I188</f>
    </oc>
    <nc r="M188"/>
  </rcc>
  <rcc rId="2192" sId="1">
    <oc r="K189">
      <f>D189-I189</f>
    </oc>
    <nc r="K189"/>
  </rcc>
  <rcc rId="2193" sId="1">
    <oc r="M189">
      <f>D189-I189</f>
    </oc>
    <nc r="M189"/>
  </rcc>
  <rcc rId="2194" sId="1">
    <oc r="K190">
      <f>D190-I190</f>
    </oc>
    <nc r="K190"/>
  </rcc>
  <rcc rId="2195" sId="1">
    <oc r="M190">
      <f>D190-I190</f>
    </oc>
    <nc r="M190"/>
  </rcc>
  <rcc rId="2196" sId="1">
    <oc r="K191">
      <f>D191-I191</f>
    </oc>
    <nc r="K191"/>
  </rcc>
  <rcc rId="2197" sId="1">
    <oc r="M191">
      <f>D191-I191</f>
    </oc>
    <nc r="M191"/>
  </rcc>
  <rcc rId="2198" sId="1">
    <oc r="K192">
      <f>D192-I192</f>
    </oc>
    <nc r="K192"/>
  </rcc>
  <rcc rId="2199" sId="1">
    <oc r="M192">
      <f>D192-I192</f>
    </oc>
    <nc r="M192"/>
  </rcc>
  <rcc rId="2200" sId="1">
    <oc r="K193">
      <f>D193-I193</f>
    </oc>
    <nc r="K193"/>
  </rcc>
  <rcc rId="2201" sId="1">
    <oc r="M193">
      <f>D193-I193</f>
    </oc>
    <nc r="M193"/>
  </rcc>
  <rcc rId="2202" sId="1">
    <oc r="K194">
      <f>D194-I194</f>
    </oc>
    <nc r="K194"/>
  </rcc>
  <rcc rId="2203" sId="1">
    <oc r="M194">
      <f>D194-I194</f>
    </oc>
    <nc r="M194"/>
  </rcc>
  <rcc rId="2204" sId="1">
    <oc r="K195">
      <f>D195-I195</f>
    </oc>
    <nc r="K195"/>
  </rcc>
  <rcc rId="2205" sId="1">
    <oc r="M195">
      <f>D195-I195</f>
    </oc>
    <nc r="M195"/>
  </rcc>
  <rcc rId="2206" sId="1">
    <oc r="K196">
      <f>D196-I196</f>
    </oc>
    <nc r="K196"/>
  </rcc>
  <rcc rId="2207" sId="1">
    <oc r="M196">
      <f>D196-I196</f>
    </oc>
    <nc r="M196"/>
  </rcc>
  <rcc rId="2208" sId="1">
    <oc r="K197">
      <f>D197-I197</f>
    </oc>
    <nc r="K197"/>
  </rcc>
  <rcc rId="2209" sId="1">
    <oc r="M197">
      <f>D197-I197</f>
    </oc>
    <nc r="M197"/>
  </rcc>
  <rcc rId="2210" sId="1">
    <oc r="K198">
      <f>D198-I198</f>
    </oc>
    <nc r="K198"/>
  </rcc>
  <rcc rId="2211" sId="1">
    <oc r="M198">
      <f>D198-I198</f>
    </oc>
    <nc r="M198"/>
  </rcc>
  <rcc rId="2212" sId="1">
    <oc r="K199">
      <f>D199-I199</f>
    </oc>
    <nc r="K199"/>
  </rcc>
  <rcc rId="2213" sId="1">
    <oc r="M199">
      <f>D199-I199</f>
    </oc>
    <nc r="M199"/>
  </rcc>
  <rcc rId="2214" sId="1">
    <oc r="K200">
      <f>D200-I200</f>
    </oc>
    <nc r="K200"/>
  </rcc>
  <rcc rId="2215" sId="1">
    <oc r="M200">
      <f>D200-I200</f>
    </oc>
    <nc r="M200"/>
  </rcc>
  <rcc rId="2216" sId="1">
    <oc r="K201">
      <f>D201-I201</f>
    </oc>
    <nc r="K201"/>
  </rcc>
  <rcc rId="2217" sId="1">
    <oc r="M201">
      <f>D201-I201</f>
    </oc>
    <nc r="M201"/>
  </rcc>
  <rcc rId="2218" sId="1">
    <oc r="K202">
      <f>D202-I202</f>
    </oc>
    <nc r="K202"/>
  </rcc>
  <rcc rId="2219" sId="1">
    <oc r="M202">
      <f>E202-G202</f>
    </oc>
    <nc r="M202"/>
  </rcc>
  <rcc rId="2220" sId="1">
    <oc r="K203">
      <f>D203-I203</f>
    </oc>
    <nc r="K203"/>
  </rcc>
  <rcc rId="2221" sId="1">
    <oc r="M203">
      <f>E203-G203</f>
    </oc>
    <nc r="M203"/>
  </rcc>
  <rcc rId="2222" sId="1">
    <oc r="K204">
      <f>D204-I204</f>
    </oc>
    <nc r="K204"/>
  </rcc>
  <rcc rId="2223" sId="1">
    <oc r="M204">
      <f>E204-G204</f>
    </oc>
    <nc r="M204"/>
  </rcc>
  <rcc rId="2224" sId="1">
    <oc r="K205">
      <f>D205-I205</f>
    </oc>
    <nc r="K205"/>
  </rcc>
  <rcc rId="2225" sId="1">
    <oc r="M205">
      <f>E205-G205</f>
    </oc>
    <nc r="M205"/>
  </rcc>
  <rcc rId="2226" sId="1">
    <oc r="K206">
      <f>D206-I206</f>
    </oc>
    <nc r="K206"/>
  </rcc>
  <rcc rId="2227" sId="1">
    <oc r="K207">
      <f>D207-I207</f>
    </oc>
    <nc r="K207"/>
  </rcc>
  <rrc rId="2228" sId="1" ref="A206:XFD206" action="deleteRow">
    <undo index="4" exp="area" ref3D="1" dr="$K$1:$BN$1048576" dn="Z_F2110B0B_AAE7_42F0_B553_C360E9249AD4_.wvu.Cols" sId="1"/>
    <undo index="4" exp="area" ref3D="1" dr="$K$1:$BN$1048576" dn="Z_D7BC8E82_4392_4806_9DAE_D94253790B9C_.wvu.Cols" sId="1"/>
    <undo index="0" exp="area" ref3D="1" dr="$A$3:$K$206" dn="Z_ABA75302_0F6D_4886_9D81_1818E8870CAA_.wvu.FilterData" sId="1"/>
    <undo index="0" exp="area" ref3D="1" dr="$A$3:$K$206" dn="Z_BD707806_8F10_492F_81AE_A7900A187828_.wvu.FilterData" sId="1"/>
    <undo index="0" exp="area" ref3D="1" dr="$A$3:$K$206" dn="Z_72C0943B_A5D5_4B80_AD54_166C5CDC74DE_.wvu.FilterData" sId="1"/>
    <undo index="0" exp="area" ref3D="1" dr="$A$3:$K$206" dn="Z_741C3AAD_37E5_4231_B8F1_6F6ABAB5BA70_.wvu.FilterData" sId="1"/>
    <undo index="0" exp="area" ref3D="1" dr="$A$3:$K$206" dn="Z_65F8B16B_220F_4FC8_86A4_6BDB56CB5C59_.wvu.FilterData" sId="1"/>
    <undo index="4" exp="area" ref3D="1" dr="$K$1:$BN$1048576" dn="Z_A6B98527_7CBF_4E4D_BDEA_9334A3EB779F_.wvu.Cols" sId="1"/>
    <undo index="0" exp="area" ref3D="1" dr="$A$3:$K$206" dn="Z_3E7BBA27_FCB5_4D66_864C_8656009B9E88_.wvu.FilterData" sId="1"/>
    <undo index="0" exp="area" ref3D="1" dr="$A$3:$K$206" dn="Z_2647282E_5B25_4148_AAD9_72AB0A3F24C4_.wvu.FilterData" sId="1"/>
    <undo index="0" exp="area" ref3D="1" dr="$A$1:$J$206" dn="Z_0CCCFAED_79CE_4449_BC23_D60C794B65C2_.wvu.PrintArea" sId="1"/>
    <undo index="0" exp="area" ref3D="1" dr="$A$3:$K$206" dn="Z_564F82E8_8306_4799_B1F9_06B1FD1FB16E_.wvu.FilterData" sId="1"/>
    <rfmt sheetId="1" xfDxf="1" sqref="A206:XFD206" start="0" length="0">
      <dxf>
        <font>
          <sz val="20"/>
        </font>
        <alignment wrapText="1" readingOrder="0"/>
      </dxf>
    </rfmt>
    <rcc rId="0" sId="1" dxf="1">
      <nc r="A206" t="inlineStr">
        <is>
          <t>27.</t>
        </is>
      </nc>
      <ndxf>
        <font>
          <b/>
          <sz val="20"/>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B206" t="inlineStr">
        <is>
          <t xml:space="preserve">Государственная программа "Воспроизводство и использование природных ресурсов Ханты-Мансийского автономного округа – Югры в 2018–2025 годах и на период до 2030 года"
</t>
        </is>
      </nc>
      <ndxf>
        <font>
          <b/>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206"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D206"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E206" start="0" length="0">
      <dxf>
        <font>
          <b/>
          <sz val="20"/>
          <color auto="1"/>
        </font>
        <numFmt numFmtId="2"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F206" start="0" length="0">
      <dxf>
        <font>
          <b/>
          <sz val="20"/>
          <color auto="1"/>
        </font>
        <numFmt numFmtId="1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G206"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H206" start="0" length="0">
      <dxf>
        <font>
          <b/>
          <sz val="20"/>
          <color auto="1"/>
        </font>
        <numFmt numFmtId="1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206" start="0" length="0">
      <dxf>
        <font>
          <b/>
          <sz val="20"/>
          <color auto="1"/>
        </font>
        <numFmt numFmtId="13" formatCode="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cc rId="0" sId="1" dxf="1">
      <nc r="J206" t="inlineStr">
        <is>
          <t>Реализация мероприятий не запланирована</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K206" start="0" length="0">
      <dxf>
        <font>
          <b/>
          <sz val="20"/>
        </font>
        <numFmt numFmtId="4" formatCode="#,##0.00"/>
        <alignment horizontal="left" vertical="center" readingOrder="0"/>
      </dxf>
    </rfmt>
    <rfmt sheetId="1" sqref="L206" start="0" length="0">
      <dxf>
        <font>
          <b/>
          <sz val="20"/>
        </font>
        <numFmt numFmtId="4" formatCode="#,##0.00"/>
        <alignment horizontal="left" vertical="center" readingOrder="0"/>
      </dxf>
    </rfmt>
    <rfmt sheetId="1" sqref="M206" start="0" length="0">
      <dxf>
        <font>
          <b/>
          <sz val="20"/>
        </font>
        <numFmt numFmtId="4" formatCode="#,##0.00"/>
        <alignment horizontal="left" readingOrder="0"/>
      </dxf>
    </rfmt>
  </rrc>
  <rrc rId="2229" sId="1" ref="A206:XFD206" action="deleteRow">
    <undo index="4" exp="area" ref3D="1" dr="$K$1:$BN$1048576" dn="Z_F2110B0B_AAE7_42F0_B553_C360E9249AD4_.wvu.Cols" sId="1"/>
    <undo index="4" exp="area" ref3D="1" dr="$K$1:$BN$1048576" dn="Z_D7BC8E82_4392_4806_9DAE_D94253790B9C_.wvu.Cols" sId="1"/>
    <undo index="0" exp="area" ref3D="1" dr="$A$1:$J$206" dn="Z_CA384592_0CFD_4322_A4EB_34EC04693944_.wvu.PrintArea" sId="1"/>
    <undo index="0" exp="area" ref3D="1" dr="$A$1:$J$206" dn="Z_BEA0FDBA_BB07_4C19_8BBD_5E57EE395C09_.wvu.PrintArea" sId="1"/>
    <undo index="0" exp="area" ref3D="1" dr="$A$1:$J$206" dn="Z_67ADFAE6_A9AF_44D7_8539_93CD0F6B7849_.wvu.PrintArea" sId="1"/>
    <undo index="0" exp="area" ref3D="1" dr="$A$1:$J$206" dn="Z_99950613_28E7_4EC2_B918_559A2757B0A9_.wvu.PrintArea" sId="1"/>
    <undo index="4" exp="area" ref3D="1" dr="$K$1:$BN$1048576" dn="Z_A6B98527_7CBF_4E4D_BDEA_9334A3EB779F_.wvu.Cols" sId="1"/>
    <rfmt sheetId="1" xfDxf="1" sqref="A206:XFD206" start="0" length="0">
      <dxf>
        <font>
          <sz val="20"/>
        </font>
        <alignment wrapText="1" readingOrder="0"/>
      </dxf>
    </rfmt>
    <rcc rId="0" sId="1" dxf="1">
      <nc r="A206" t="inlineStr">
        <is>
          <t>28.</t>
        </is>
      </nc>
      <ndxf>
        <font>
          <b/>
          <sz val="20"/>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B206" t="inlineStr">
        <is>
          <t>Государственная программа "Развитие промышленности, инноваций и туризма в Ханты-Мансийском автономном округе – Югре в 2018–2025 годах и на период до 2030 года"</t>
        </is>
      </nc>
      <ndxf>
        <font>
          <b/>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206"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D206"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E206" start="0" length="0">
      <dxf>
        <font>
          <b/>
          <sz val="20"/>
          <color auto="1"/>
        </font>
        <numFmt numFmtId="2"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F206" start="0" length="0">
      <dxf>
        <font>
          <b/>
          <sz val="20"/>
          <color auto="1"/>
        </font>
        <numFmt numFmtId="1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G206" start="0" length="0">
      <dxf>
        <font>
          <b/>
          <sz val="20"/>
          <color auto="1"/>
        </font>
        <numFmt numFmtId="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H206" start="0" length="0">
      <dxf>
        <font>
          <b/>
          <sz val="20"/>
          <color auto="1"/>
        </font>
        <numFmt numFmtId="14" formatCode="0.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 sqref="I206" start="0" length="0">
      <dxf>
        <font>
          <b/>
          <sz val="20"/>
          <color auto="1"/>
        </font>
        <numFmt numFmtId="13" formatCode="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protection locked="0"/>
      </dxf>
    </rfmt>
    <rcc rId="0" sId="1" dxf="1">
      <nc r="J206" t="inlineStr">
        <is>
          <t>Реализация мероприятий не запланирована</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K206" start="0" length="0">
      <dxf>
        <font>
          <b/>
          <sz val="20"/>
        </font>
        <numFmt numFmtId="4" formatCode="#,##0.00"/>
        <alignment horizontal="left" vertical="center" readingOrder="0"/>
      </dxf>
    </rfmt>
    <rfmt sheetId="1" sqref="L206" start="0" length="0">
      <dxf>
        <font>
          <b/>
          <sz val="20"/>
        </font>
        <numFmt numFmtId="4" formatCode="#,##0.00"/>
        <alignment horizontal="left" vertical="center" readingOrder="0"/>
      </dxf>
    </rfmt>
    <rfmt sheetId="1" sqref="M206" start="0" length="0">
      <dxf>
        <font>
          <b/>
          <sz val="20"/>
        </font>
        <numFmt numFmtId="4" formatCode="#,##0.00"/>
        <alignment horizontal="left" readingOrder="0"/>
      </dxf>
    </rfmt>
  </rrc>
  <rsnm rId="2230" sheetId="1" oldName="[Информация о реализации государственных программ по состоянию на 01.08.2018.xlsx]на 01.07.2018" newName="[Информация о реализации государственных программ по состоянию на 01.08.2018.xlsx]на 01.08.2018"/>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5" sId="1" numFmtId="4">
    <oc r="E32">
      <v>156043.96</v>
    </oc>
    <nc r="E32">
      <v>192641</v>
    </nc>
  </rcc>
  <rfmt sheetId="1" sqref="E32" start="0" length="2147483647">
    <dxf>
      <font>
        <color auto="1"/>
      </font>
    </dxf>
  </rfmt>
  <rcc rId="1296" sId="1" numFmtId="4">
    <oc r="G32">
      <v>88837.17</v>
    </oc>
    <nc r="G32">
      <v>107064</v>
    </nc>
  </rcc>
  <rcc rId="1297" sId="1">
    <oc r="H32">
      <f>G32/D32</f>
    </oc>
    <nc r="H32">
      <f>G32/D32</f>
    </nc>
  </rcc>
  <rfmt sheetId="1" sqref="F32:H32" start="0" length="2147483647">
    <dxf>
      <font>
        <color auto="1"/>
      </font>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9:B54" start="0" length="2147483647">
    <dxf>
      <font>
        <color auto="1"/>
      </font>
    </dxf>
  </rfmt>
  <rfmt sheetId="1" sqref="C49:C51" start="0" length="2147483647">
    <dxf>
      <font>
        <color auto="1"/>
      </font>
    </dxf>
  </rfmt>
  <rfmt sheetId="1" sqref="D49:D51" start="0" length="2147483647">
    <dxf>
      <font>
        <color auto="1"/>
      </font>
    </dxf>
  </rfmt>
  <rcc rId="1298" sId="1" numFmtId="4">
    <oc r="E51">
      <v>2702</v>
    </oc>
    <nc r="E51">
      <v>3827.69</v>
    </nc>
  </rcc>
  <rfmt sheetId="1" sqref="E49:F51" start="0" length="2147483647">
    <dxf>
      <font>
        <color auto="1"/>
      </font>
    </dxf>
  </rfmt>
  <rcc rId="1299" sId="1" numFmtId="4">
    <oc r="G51">
      <v>2692.17</v>
    </oc>
    <nc r="G51">
      <v>3576.57</v>
    </nc>
  </rcc>
  <rfmt sheetId="1" sqref="G49:H51" start="0" length="2147483647">
    <dxf>
      <font>
        <color auto="1"/>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0"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 Проведено городское мероприятие в рамках молодежного проекта "Среда обитания" фестиваль КВН. Освоение средств планируется в течение 2018 года.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 Проведены городские мероприятия в рамках молодежного проекта "Среда обитания" фестиваль КВН и "Вожатые Сургута" (Молодежный фестиваль "Легкий город"  Освоение средств планируется в течение 2018 года.                                                                                                   
</t>
        </r>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1"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 Проведены городские мероприятия в рамках молодежного проекта "Среда обитания" фестиваль КВН и "Вожатые Сургута" (Молодежный фестиваль "Легкий город"  Освоение средств планируется в течение 2018 года.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t>
        </r>
        <r>
          <rPr>
            <sz val="16"/>
            <rFont val="Times New Roman"/>
            <family val="1"/>
            <charset val="204"/>
          </rPr>
          <t xml:space="preserve">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t>
        </r>
        <r>
          <rPr>
            <sz val="16"/>
            <color rgb="FFFF0000"/>
            <rFont val="Times New Roman"/>
            <family val="2"/>
            <charset val="204"/>
          </rPr>
          <t xml:space="preserve"> Освоение средств планируется в течение 2018 года.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0"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t>
        </r>
        <r>
          <rPr>
            <sz val="16"/>
            <rFont val="Times New Roman"/>
            <family val="1"/>
            <charset val="204"/>
          </rPr>
          <t xml:space="preserve">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2"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t>
        </r>
        <r>
          <rPr>
            <sz val="16"/>
            <rFont val="Times New Roman"/>
            <family val="1"/>
            <charset val="204"/>
          </rPr>
          <t xml:space="preserve">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t>
        </r>
        <r>
          <rPr>
            <sz val="16"/>
            <color rgb="FFFF0000"/>
            <rFont val="Times New Roman"/>
            <family val="2"/>
            <charset val="204"/>
          </rPr>
          <t xml:space="preserve"> Освоение средств планируется в течение 2018 года.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3"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rgb="FFFF0000"/>
            <rFont val="Times New Roman"/>
            <family val="1"/>
            <charset val="204"/>
          </rPr>
          <t>Заключены договоры на приобретение инвентаря</t>
        </r>
        <r>
          <rPr>
            <sz val="16"/>
            <rFont val="Times New Roman"/>
            <family val="1"/>
            <charset val="204"/>
          </rPr>
          <t xml:space="preserve">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возмещены расходы на участие в соревнованиях. Освоение средств планируется в течение 2018 года.                                                        </t>
        </r>
      </is>
    </nc>
  </rcc>
  <rcc rId="1304" sId="1">
    <o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01.06.2018 года по педагогическим работникам муниципальных организаций дополнительного образования детей составило 78 800,00 рублей. </t>
        </r>
      </is>
    </oc>
    <n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B23" start="0" length="2147483647">
    <dxf>
      <font>
        <color auto="1"/>
      </font>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6" start="0" length="2147483647">
    <dxf>
      <font>
        <color auto="1"/>
      </font>
    </dxf>
  </rfmt>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5" start="0" length="2147483647">
    <dxf>
      <font>
        <color auto="1"/>
      </font>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4:XFD28" start="0" length="2147483647">
    <dxf>
      <font>
        <color auto="1"/>
      </font>
    </dxf>
  </rfmt>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8"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9" sId="1" numFmtId="4">
    <oc r="D25">
      <v>10205434.6</v>
    </oc>
    <nc r="D25">
      <v>10205734.5</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0" sId="1" numFmtId="4">
    <oc r="E25">
      <v>3695942.23</v>
    </oc>
    <nc r="E25">
      <v>4847984.3</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1" sId="1" numFmtId="4">
    <oc r="G25">
      <v>3285656.35</v>
    </oc>
    <nc r="G25">
      <v>4623468.7300000004</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3:B48" start="0" length="2147483647">
    <dxf>
      <font>
        <color auto="1"/>
      </font>
    </dxf>
  </rfmt>
  <rfmt sheetId="1" sqref="C43:C46" start="0" length="2147483647">
    <dxf>
      <font>
        <color auto="1"/>
      </font>
    </dxf>
  </rfmt>
  <rfmt sheetId="1" sqref="D43:D46" start="0" length="2147483647">
    <dxf>
      <font>
        <color auto="1"/>
      </font>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2" sId="1" numFmtId="4">
    <oc r="G26">
      <v>31486.47</v>
    </oc>
    <nc r="G26">
      <v>41537.760000000002</v>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1:D23" start="0" length="2147483647">
    <dxf>
      <font>
        <color auto="1"/>
      </font>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E23" start="0" length="2147483647">
    <dxf>
      <font>
        <color auto="1"/>
      </font>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1:F23" start="0" length="2147483647">
    <dxf>
      <font>
        <color auto="1"/>
      </font>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1:G23" start="0" length="2147483647">
    <dxf>
      <font>
        <color auto="1"/>
      </font>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21:H23" start="0" length="2147483647">
    <dxf>
      <font>
        <color auto="1"/>
      </font>
    </dxf>
  </rfmt>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9" sId="1" odxf="1" dxf="1">
    <o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odxf>
      <font>
        <sz val="16"/>
        <color rgb="FFFF0000"/>
      </font>
    </odxf>
    <ndxf>
      <font>
        <sz val="16"/>
        <color rgb="FFFF0000"/>
      </font>
    </ndxf>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0" sId="1">
    <oc r="I25">
      <f>9996273.31+34691.39+174469.9</f>
    </oc>
    <nc r="I25">
      <f>9996573.21+34691.39+174469.9</f>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1" sId="1" numFmtId="4">
    <oc r="G46">
      <v>0</v>
    </oc>
    <nc r="G46">
      <v>45.29</v>
    </nc>
  </rcc>
  <rfmt sheetId="1" sqref="G43:H46" start="0" length="2147483647">
    <dxf>
      <font>
        <color auto="1"/>
      </font>
    </dxf>
  </rfmt>
  <rfmt sheetId="1" sqref="I43:I46" start="0" length="2147483647">
    <dxf>
      <font>
        <color auto="1"/>
      </font>
    </dxf>
  </rfmt>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1"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2"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3"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2" start="0" length="2147483647">
    <dxf>
      <font>
        <color auto="1"/>
      </font>
    </dxf>
  </rfmt>
  <rfmt sheetId="1" sqref="A29:I35" start="0" length="2147483647">
    <dxf>
      <font>
        <color auto="1"/>
      </font>
    </dxf>
  </rfmt>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4"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5"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6"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7"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8"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10.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11.Иные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12.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1:I23" start="0" length="2147483647">
    <dxf>
      <font>
        <color auto="1"/>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2" sId="1" odxf="1" dxf="1">
    <oc r="J43" t="inlineStr">
      <is>
        <r>
          <t xml:space="preserve">АГ(ДК): </t>
        </r>
        <r>
          <rPr>
            <sz val="16"/>
            <color rgb="FFFF0000"/>
            <rFont val="Times New Roman"/>
            <family val="2"/>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oc>
    <nc r="J43" t="inlineStr">
      <is>
        <r>
          <rPr>
            <u/>
            <sz val="16"/>
            <rFont val="Times New Roman"/>
            <family val="1"/>
            <charset val="204"/>
          </rP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rgb="FFFF0000"/>
            <rFont val="Times New Roman"/>
            <family val="2"/>
            <charset val="204"/>
          </rPr>
          <t xml:space="preserve">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nc>
    <odxf>
      <font>
        <sz val="16"/>
        <color rgb="FFFF0000"/>
      </font>
    </odxf>
    <ndxf>
      <font>
        <sz val="16"/>
        <color rgb="FFFF0000"/>
      </font>
    </ndxf>
  </rcc>
  <rcc rId="1293"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t>
        </r>
        <r>
          <rPr>
            <sz val="16"/>
            <rFont val="Times New Roman"/>
            <family val="1"/>
            <charset val="204"/>
          </rPr>
          <t xml:space="preserve">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Планируется приобретение оборудования для инвалидов, оборудования для модернизации сайтов,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9"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FF0000"/>
            <rFont val="Times New Roman"/>
            <family val="2"/>
            <charset val="204"/>
          </rPr>
          <t>, планируемое количество для приобретения путевок - 200 шт.</t>
        </r>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0"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FF0000"/>
            <rFont val="Times New Roman"/>
            <family val="2"/>
            <charset val="204"/>
          </rPr>
          <t>,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FF0000"/>
            <rFont val="Times New Roman"/>
            <family val="2"/>
            <charset val="204"/>
          </rPr>
          <t>, планируемое количество для приобретения путевок - 200 шт.</t>
        </r>
      </is>
    </nc>
  </rcc>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4" sId="1" odxf="1" dxf="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FF0000"/>
            <rFont val="Times New Roman"/>
            <family val="2"/>
            <charset val="204"/>
          </rPr>
          <t>,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odxf>
      <font>
        <sz val="16"/>
        <color rgb="FFFF0000"/>
      </font>
    </odxf>
    <ndxf>
      <font>
        <sz val="16"/>
        <color auto="1"/>
      </font>
    </ndxf>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1" start="0" length="2147483647">
    <dxf>
      <font>
        <color auto="1"/>
      </font>
    </dxf>
  </rfmt>
  <rfmt sheetId="1" sqref="I49" start="0" length="2147483647">
    <dxf>
      <font>
        <color auto="1"/>
      </font>
    </dxf>
  </rfmt>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6" sId="1">
    <oc r="J189" t="inlineStr">
      <is>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01.07.2018 произведена выплата заработной платы за январь - май и первую половину июня месяца 2018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t>
        </r>
      </is>
    </oc>
    <nc r="J189" t="inlineStr">
      <is>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01.07.2018 произведена выплата заработной платы за январь - май и первую половину июня месяца 2018 года, оплата услуг по содержанию имущества и поставке материальных запасов  по факту оказания услуг, поставки товара в соответствии с условиями заключаемых договоров, муниципальных контрактов.              
</t>
        </r>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7"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cv guid="{BEA0FDBA-BB07-4C19-8BBD-5E57EE395C09}" action="delete"/>
  <rdn rId="0" localSheetId="1" customView="1" name="Z_BEA0FDBA_BB07_4C19_8BBD_5E57EE395C09_.wvu.PrintArea" hidden="1" oldHidden="1">
    <formula>'на 01.07.2018'!$A$1:$J$195</formula>
    <oldFormula>'на 01.07.2018'!$A$1:$J$195</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01.07.2018'!$A$7:$J$397</formula>
    <oldFormula>'на 01.07.2018'!$A$7:$J$397</oldFormula>
  </rdn>
  <rcv guid="{BEA0FDBA-BB07-4C19-8BBD-5E57EE395C09}"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1"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возмещены расходы на участие в соревнованиях.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возмещены расходы</t>
        </r>
        <r>
          <rPr>
            <sz val="16"/>
            <rFont val="Times New Roman"/>
            <family val="1"/>
            <charset val="204"/>
          </rPr>
          <t xml:space="preserve"> на участие в соревнованиях. Освоение средств планируется в течение 2018 года.                                                        </t>
        </r>
      </is>
    </nc>
  </rcc>
  <rcv guid="{BEA0FDBA-BB07-4C19-8BBD-5E57EE395C09}" action="delete"/>
  <rdn rId="0" localSheetId="1" customView="1" name="Z_BEA0FDBA_BB07_4C19_8BBD_5E57EE395C09_.wvu.PrintArea" hidden="1" oldHidden="1">
    <formula>'на 01.07.2018'!$A$1:$J$195</formula>
    <oldFormula>'на 01.07.2018'!$A$1:$J$195</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01.07.2018'!$A$7:$J$397</formula>
    <oldFormula>'на 01.07.2018'!$A$7:$J$397</oldFormula>
  </rdn>
  <rcv guid="{BEA0FDBA-BB07-4C19-8BBD-5E57EE395C09}"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5"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возмещены расходы</t>
        </r>
        <r>
          <rPr>
            <sz val="16"/>
            <rFont val="Times New Roman"/>
            <family val="1"/>
            <charset val="204"/>
          </rPr>
          <t xml:space="preserve"> на участие в соревнованиях.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приняли участие в соревнованиях.</t>
        </r>
        <r>
          <rPr>
            <sz val="16"/>
            <rFont val="Times New Roman"/>
            <family val="1"/>
            <charset val="204"/>
          </rPr>
          <t xml:space="preserve"> Освоение средств планируется в течение 2018 года.                                                        </t>
        </r>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6"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79 952, 9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cv guid="{3EEA7E1A-5F2B-4408-A34C-1F0223B5B245}" action="delete"/>
  <rdn rId="0" localSheetId="1" customView="1" name="Z_3EEA7E1A_5F2B_4408_A34C_1F0223B5B245_.wvu.PrintArea" hidden="1" oldHidden="1">
    <formula>'на 01.07.2018'!$A$1:$J$196</formula>
    <oldFormula>'на 01.07.2018'!$A$1:$J$196</oldFormula>
  </rdn>
  <rdn rId="0" localSheetId="1" customView="1" name="Z_3EEA7E1A_5F2B_4408_A34C_1F0223B5B245_.wvu.PrintTitles" hidden="1" oldHidden="1">
    <formula>'на 01.07.2018'!$5:$8</formula>
    <oldFormula>'на 01.07.2018'!$5:$8</oldFormula>
  </rdn>
  <rdn rId="0" localSheetId="1" customView="1" name="Z_3EEA7E1A_5F2B_4408_A34C_1F0223B5B245_.wvu.FilterData" hidden="1" oldHidden="1">
    <formula>'на 01.07.2018'!$A$7:$J$397</formula>
    <oldFormula>'на 01.07.2018'!$A$7:$J$397</oldFormula>
  </rdn>
  <rcv guid="{3EEA7E1A-5F2B-4408-A34C-1F0223B5B245}"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0"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79 952, 9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43" start="0" length="0">
    <dxf>
      <font>
        <sz val="16"/>
        <color auto="1"/>
      </font>
    </dxf>
  </rfmt>
  <rcc rId="1294" sId="1">
    <oc r="J43" t="inlineStr">
      <is>
        <r>
          <rPr>
            <u/>
            <sz val="16"/>
            <rFont val="Times New Roman"/>
            <family val="1"/>
            <charset val="204"/>
          </rP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rgb="FFFF0000"/>
            <rFont val="Times New Roman"/>
            <family val="2"/>
            <charset val="204"/>
          </rPr>
          <t xml:space="preserve">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rgb="FFFF0000"/>
            <rFont val="Times New Roman"/>
            <family val="1"/>
            <charset val="204"/>
          </rPr>
          <t>Заключены договоры на приобретение инвентаря</t>
        </r>
        <r>
          <rPr>
            <sz val="16"/>
            <rFont val="Times New Roman"/>
            <family val="1"/>
            <charset val="204"/>
          </rPr>
          <t xml:space="preserve"> Освоение средств планируется в течение 2018 года.                                                        </t>
        </r>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1"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t>
        </r>
        <r>
          <rPr>
            <sz val="16"/>
            <rFont val="Times New Roman"/>
            <family val="1"/>
            <charset val="204"/>
          </rPr>
          <t>79 952, 90 рублей.</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2"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приняли участие в соревнованиях.</t>
        </r>
        <r>
          <rPr>
            <sz val="16"/>
            <rFont val="Times New Roman"/>
            <family val="1"/>
            <charset val="204"/>
          </rPr>
          <t xml:space="preserve">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участие спортсменов в тренировочных мероприятиях по подготовке к финалу Кубка России по плаванию (г. Обнинск) и в тренировочных мероприятиях по тхэквондо (г. Албена) .</t>
        </r>
        <r>
          <rPr>
            <sz val="16"/>
            <rFont val="Times New Roman"/>
            <family val="1"/>
            <charset val="204"/>
          </rPr>
          <t xml:space="preserve"> Освоение средств планируется в течение 2018 года.                                                        </t>
        </r>
      </is>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3"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участие спортсменов в тренировочных мероприятиях по подготовке к финалу Кубка России по плаванию (г. Обнинск) и в тренировочных мероприятиях по тхэквондо (г. Албена) .</t>
        </r>
        <r>
          <rPr>
            <sz val="16"/>
            <rFont val="Times New Roman"/>
            <family val="1"/>
            <charset val="204"/>
          </rPr>
          <t xml:space="preserve">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и Освоение средств планируется в течение 2018 года.                                                        </t>
        </r>
      </is>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4"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и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Освоение средств планируется в течение 2018 года.                                                        </t>
        </r>
      </is>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5" sId="1" numFmtId="4">
    <oc r="I151">
      <v>3506.43</v>
    </oc>
    <nc r="I151">
      <f>D151</f>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6" sId="1" numFmtId="4">
    <oc r="I192">
      <v>9</v>
    </oc>
    <nc r="I192">
      <v>68.58</v>
    </nc>
  </rcc>
  <rcc rId="1407"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В июне были приняты заявления: 
- на предоставление субьекту малого и среднего предпринимательства осуществляющие социально значимые виды деятельности в целях возмещения части затрат;
- на предоставление субьекту малого и среднего предпринимательства осуществляющие деятельность в социальной сфере;</t>
        </r>
        <r>
          <rPr>
            <sz val="16"/>
            <color theme="3"/>
            <rFont val="Times New Roman"/>
            <family val="1"/>
            <charset val="204"/>
          </rPr>
          <t xml:space="preserve">
</t>
        </r>
      </is>
    </nc>
  </rcc>
  <rcv guid="{0CCCFAED-79CE-4449-BC23-D60C794B65C2}" action="delete"/>
  <rdn rId="0" localSheetId="1" customView="1" name="Z_0CCCFAED_79CE_4449_BC23_D60C794B65C2_.wvu.PrintArea" hidden="1" oldHidden="1">
    <formula>'на 01.07.2018'!$A$1:$J$194</formula>
    <oldFormula>'на 01.07.2018'!$A$1:$J$194</oldFormula>
  </rdn>
  <rdn rId="0" localSheetId="1" customView="1" name="Z_0CCCFAED_79CE_4449_BC23_D60C794B65C2_.wvu.PrintTitles" hidden="1" oldHidden="1">
    <formula>'на 01.07.2018'!$5:$8</formula>
    <oldFormula>'на 01.07.2018'!$5:$8</oldFormula>
  </rdn>
  <rdn rId="0" localSheetId="1" customView="1" name="Z_0CCCFAED_79CE_4449_BC23_D60C794B65C2_.wvu.FilterData" hidden="1" oldHidden="1">
    <formula>'на 01.07.2018'!$A$7:$J$397</formula>
    <oldFormula>'на 01.07.2018'!$A$7:$J$397</oldFormula>
  </rdn>
  <rcv guid="{0CCCFAED-79CE-4449-BC23-D60C794B65C2}"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CCCFAED-79CE-4449-BC23-D60C794B65C2}" action="delete"/>
  <rdn rId="0" localSheetId="1" customView="1" name="Z_0CCCFAED_79CE_4449_BC23_D60C794B65C2_.wvu.PrintArea" hidden="1" oldHidden="1">
    <formula>'на 01.07.2018'!$A$1:$J$194</formula>
    <oldFormula>'на 01.07.2018'!$A$1:$J$194</oldFormula>
  </rdn>
  <rdn rId="0" localSheetId="1" customView="1" name="Z_0CCCFAED_79CE_4449_BC23_D60C794B65C2_.wvu.PrintTitles" hidden="1" oldHidden="1">
    <formula>'на 01.07.2018'!$5:$8</formula>
    <oldFormula>'на 01.07.2018'!$5:$8</oldFormula>
  </rdn>
  <rdn rId="0" localSheetId="1" customView="1" name="Z_0CCCFAED_79CE_4449_BC23_D60C794B65C2_.wvu.FilterData" hidden="1" oldHidden="1">
    <formula>'на 01.07.2018'!$A$7:$J$397</formula>
    <oldFormula>'на 01.07.2018'!$A$7:$J$397</oldFormula>
  </rdn>
  <rcv guid="{0CCCFAED-79CE-4449-BC23-D60C794B65C2}"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4"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В июне были приняты заявления: 
- на предоставление субьекту малого и среднего предпринимательства осуществляющие социально значимые виды деятельности в целях возмещения части затрат;
- на предоставление субьекту малого и среднего предпринимательства осуществляющие деятельность в социальной сфере;</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В июне были приняты заявления: 
- на предоставление субьекту малого и среднего предпринимательства осуществляющие социально значимые виды деятельности в целях возмещения части затрат;
- на предоставление субьекту малого и среднего предпринимательства осуществляющие деятельность в социальной сфере;</t>
        </r>
        <r>
          <rPr>
            <sz val="16"/>
            <color theme="3"/>
            <rFont val="Times New Roman"/>
            <family val="1"/>
            <charset val="204"/>
          </rPr>
          <t xml:space="preserve">
</t>
        </r>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5"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В июне были приняты заявления: 
- на предоставление субьекту малого и среднего предпринимательства осуществляющие социально значимые виды деятельности в целях возмещения части затрат;
- на предоставление субьекту малого и среднего предпринимательства осуществляющие деятельность в социальной сфере;</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 xml:space="preserve">В июне осуществлялась работа по приему заявлений на возмещение части расходов, произведенных субьектами малого и среднего предпринимательства, осуществленных деятельность.  
</t>
        </r>
        <r>
          <rPr>
            <sz val="16"/>
            <color theme="3"/>
            <rFont val="Times New Roman"/>
            <family val="1"/>
            <charset val="204"/>
          </rPr>
          <t xml:space="preserve">
</t>
        </r>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6"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 xml:space="preserve">В июне осуществлялась работа по приему заявлений на возмещение части расходов, произведенных субьектами малого и среднего предпринимательства, осуществленных деятельность.  
</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 xml:space="preserve">В июне осуществлялась работа по приему заявлений на возмещение затрат, произведенных субьектами малого и среднего предпринимательства, осуществляющих социально значимые виды деятельности.  
</t>
        </r>
        <r>
          <rPr>
            <sz val="16"/>
            <color theme="3"/>
            <rFont val="Times New Roman"/>
            <family val="1"/>
            <charset val="204"/>
          </rPr>
          <t xml:space="preserve">
</t>
        </r>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2" start="0" length="2147483647">
    <dxf>
      <font>
        <color auto="1"/>
      </font>
    </dxf>
  </rfmt>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7"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 xml:space="preserve">В июне осуществлялась работа по приему заявлений на возмещение затрат, произведенных субьектами малого и среднего предпринимательства, осуществляющих социально значимые виды деятельности.  
</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t>
        </r>
        <r>
          <rPr>
            <sz val="16"/>
            <color theme="1"/>
            <rFont val="Times New Roman"/>
            <family val="1"/>
            <charset val="204"/>
          </rPr>
          <t xml:space="preserve">     В мае проведен ежегодный городской конкурс "Предприниматель года".
    В июне проведена работа по приему заявлений на возмещение затрат, произведенных субьектами малого и среднего предпринимательства, в частности социальному предпринимательству и субъектам, осуществляющим социально значимые виды деятельности. </t>
        </r>
        <r>
          <rPr>
            <sz val="16"/>
            <color rgb="FFFF0000"/>
            <rFont val="Times New Roman"/>
            <family val="1"/>
            <charset val="204"/>
          </rPr>
          <t xml:space="preserve"> 
</t>
        </r>
        <r>
          <rPr>
            <sz val="16"/>
            <color theme="3"/>
            <rFont val="Times New Roman"/>
            <family val="1"/>
            <charset val="204"/>
          </rPr>
          <t xml:space="preserve">
</t>
        </r>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01.07.2018'!$A$1:$J$195</formula>
    <oldFormula>'на 01.07.2018'!$A$1:$J$195</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01.07.2018'!$A$7:$J$397</formula>
    <oldFormula>'на 01.07.2018'!$A$7:$J$397</oldFormula>
  </rdn>
  <rcv guid="{BEA0FDBA-BB07-4C19-8BBD-5E57EE395C09}"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01.07.2018'!$A$1:$J$195</formula>
    <oldFormula>'на 01.07.2018'!$A$1:$J$195</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01.07.2018'!$114:$115,'на 01.07.2018'!$120:$121,'на 01.07.2018'!$126:$127,'на 01.07.2018'!$132:$133,'на 01.07.2018'!$138:$139,'на 01.07.2018'!$145:$146,'на 01.07.2018'!$153:$153,'на 01.07.2018'!$155:$159,'на 01.07.2018'!$164:$165,'на 01.07.2018'!$171:$171,'на 01.07.2018'!$177:$178,'на 01.07.2018'!$181:$185,'на 01.07.2018'!$193:$193</formula>
    <old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01.07.2018'!$114:$115,'на 01.07.2018'!$120:$121,'на 01.07.2018'!$126:$127,'на 01.07.2018'!$132:$133,'на 01.07.2018'!$138:$139,'на 01.07.2018'!$145:$146,'на 01.07.2018'!$153:$153,'на 01.07.2018'!$155:$159,'на 01.07.2018'!$164:$165,'на 01.07.2018'!$171:$171,'на 01.07.2018'!$177:$178,'на 01.07.2018'!$181:$185,'на 01.07.2018'!$193:$193</oldFormula>
  </rdn>
  <rdn rId="0" localSheetId="1" customView="1" name="Z_67ADFAE6_A9AF_44D7_8539_93CD0F6B7849_.wvu.FilterData" hidden="1" oldHidden="1">
    <formula>'на 01.07.2018'!$A$7:$J$397</formula>
    <oldFormula>'на 01.07.2018'!$A$7:$J$397</oldFormula>
  </rdn>
  <rcv guid="{67ADFAE6-A9AF-44D7-8539-93CD0F6B7849}"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0:J83" start="0" length="2147483647">
    <dxf>
      <font>
        <color rgb="FFFF0000"/>
      </font>
    </dxf>
  </rfmt>
  <rcc rId="1425" sId="1">
    <o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oc>
    <nc r="J140" t="inlineStr">
      <is>
        <r>
          <rPr>
            <u/>
            <sz val="16"/>
            <color theme="1"/>
            <rFont val="Times New Roman"/>
            <family val="1"/>
            <charset val="204"/>
          </rPr>
          <t xml:space="preserve">ДГХ: 
</t>
        </r>
        <r>
          <rPr>
            <sz val="16"/>
            <color theme="1"/>
            <rFont val="Times New Roman"/>
            <family val="1"/>
            <charset val="204"/>
          </rPr>
          <t xml:space="preserve">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t>
        </r>
        <r>
          <rPr>
            <sz val="16"/>
            <color rgb="FFFF0000"/>
            <rFont val="Times New Roman"/>
            <family val="1"/>
            <charset val="204"/>
          </rPr>
          <t>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t>
        </r>
        <r>
          <rPr>
            <sz val="16"/>
            <color theme="1"/>
            <rFont val="Times New Roman"/>
            <family val="1"/>
            <charset val="204"/>
          </rPr>
          <t xml:space="preserve">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cv guid="{67ADFAE6-A9AF-44D7-8539-93CD0F6B7849}" action="delete"/>
  <rdn rId="0" localSheetId="1" customView="1" name="Z_67ADFAE6_A9AF_44D7_8539_93CD0F6B7849_.wvu.PrintArea" hidden="1" oldHidden="1">
    <formula>'на 01.07.2018'!$A$1:$J$195</formula>
    <oldFormula>'на 01.07.2018'!$A$1:$J$195</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01.07.2018'!$114:$114,'на 01.07.2018'!$120:$121,'на 01.07.2018'!$126:$127,'на 01.07.2018'!$132:$133,'на 01.07.2018'!$138:$139,'на 01.07.2018'!$145:$146,'на 01.07.2018'!$153:$153,'на 01.07.2018'!$155:$159,'на 01.07.2018'!$164:$165,'на 01.07.2018'!$171:$171,'на 01.07.2018'!$177:$178,'на 01.07.2018'!$181:$185,'на 01.07.2018'!$193:$193</formula>
    <old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01.07.2018'!$114:$115,'на 01.07.2018'!$120:$121,'на 01.07.2018'!$126:$127,'на 01.07.2018'!$132:$133,'на 01.07.2018'!$138:$139,'на 01.07.2018'!$145:$146,'на 01.07.2018'!$153:$153,'на 01.07.2018'!$155:$159,'на 01.07.2018'!$164:$165,'на 01.07.2018'!$171:$171,'на 01.07.2018'!$177:$178,'на 01.07.2018'!$181:$185,'на 01.07.2018'!$193:$193</oldFormula>
  </rdn>
  <rdn rId="0" localSheetId="1" customView="1" name="Z_67ADFAE6_A9AF_44D7_8539_93CD0F6B7849_.wvu.FilterData" hidden="1" oldHidden="1">
    <formula>'на 01.07.2018'!$A$7:$J$397</formula>
    <oldFormula>'на 01.07.2018'!$A$7:$J$397</oldFormula>
  </rdn>
  <rcv guid="{67ADFAE6-A9AF-44D7-8539-93CD0F6B7849}"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60:I162" start="0" length="2147483647">
    <dxf>
      <font>
        <color auto="1"/>
      </font>
    </dxf>
  </rfmt>
  <rcv guid="{67ADFAE6-A9AF-44D7-8539-93CD0F6B7849}" action="delete"/>
  <rdn rId="0" localSheetId="1" customView="1" name="Z_67ADFAE6_A9AF_44D7_8539_93CD0F6B7849_.wvu.PrintArea" hidden="1" oldHidden="1">
    <formula>'на 01.07.2018'!$A$1:$J$195</formula>
    <oldFormula>'на 01.07.2018'!$A$1:$J$195</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01.07.2018'!$114:$114,'на 01.07.2018'!$120:$121,'на 01.07.2018'!$126:$127,'на 01.07.2018'!$132:$133,'на 01.07.2018'!$138:$139,'на 01.07.2018'!$145:$146,'на 01.07.2018'!$153:$153,'на 01.07.2018'!$155:$159,'на 01.07.2018'!$164:$165,'на 01.07.2018'!$171:$171,'на 01.07.2018'!$177:$178,'на 01.07.2018'!$181:$185,'на 01.07.2018'!$193:$193</formula>
    <old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01.07.2018'!$114:$114,'на 01.07.2018'!$120:$121,'на 01.07.2018'!$126:$127,'на 01.07.2018'!$132:$133,'на 01.07.2018'!$138:$139,'на 01.07.2018'!$145:$146,'на 01.07.2018'!$153:$153,'на 01.07.2018'!$155:$159,'на 01.07.2018'!$164:$165,'на 01.07.2018'!$171:$171,'на 01.07.2018'!$177:$178,'на 01.07.2018'!$181:$185,'на 01.07.2018'!$193:$193</oldFormula>
  </rdn>
  <rdn rId="0" localSheetId="1" customView="1" name="Z_67ADFAE6_A9AF_44D7_8539_93CD0F6B7849_.wvu.FilterData" hidden="1" oldHidden="1">
    <formula>'на 01.07.2018'!$A$7:$J$397</formula>
    <oldFormula>'на 01.07.2018'!$A$7:$J$397</oldFormula>
  </rdn>
  <rcv guid="{67ADFAE6-A9AF-44D7-8539-93CD0F6B7849}" action="add"/>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4" sId="1">
    <oc r="J140" t="inlineStr">
      <is>
        <r>
          <rPr>
            <u/>
            <sz val="16"/>
            <color theme="1"/>
            <rFont val="Times New Roman"/>
            <family val="1"/>
            <charset val="204"/>
          </rPr>
          <t xml:space="preserve">ДГХ: 
</t>
        </r>
        <r>
          <rPr>
            <sz val="16"/>
            <color theme="1"/>
            <rFont val="Times New Roman"/>
            <family val="1"/>
            <charset val="204"/>
          </rPr>
          <t xml:space="preserve">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t>
        </r>
        <r>
          <rPr>
            <sz val="16"/>
            <color rgb="FFFF0000"/>
            <rFont val="Times New Roman"/>
            <family val="1"/>
            <charset val="204"/>
          </rPr>
          <t>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t>
        </r>
        <r>
          <rPr>
            <sz val="16"/>
            <color theme="1"/>
            <rFont val="Times New Roman"/>
            <family val="1"/>
            <charset val="204"/>
          </rPr>
          <t xml:space="preserve">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oc>
    <n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theme="1"/>
            <rFont val="Times New Roman"/>
            <family val="1"/>
            <charset val="204"/>
          </rPr>
          <t xml:space="preserve">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7" sId="1">
    <oc r="B146" t="inlineStr">
      <is>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2018 - 2025 годы и на период до 2030 года» 
</t>
        </r>
        <r>
          <rPr>
            <sz val="16"/>
            <rFont val="Times New Roman"/>
            <family val="2"/>
            <charset val="204"/>
          </rPr>
          <t>(1.Субвенции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 Субсидии на поддержку государственных программ субъектов Российской Федерации и муниципальных программ формирования современной городской среды;
3.Субсидии на реализацию полномочий в сфере жилищно-коммунального комплекса;
4.Субсидии на поддержку государственных программ субъектов Российской Федерации и муниципальных программ формирования современной городской среды</t>
        </r>
      </is>
    </oc>
    <nc r="B146" t="inlineStr">
      <is>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2018 - 2025 годы и на период до 2030 года» 
</t>
        </r>
        <r>
          <rPr>
            <sz val="16"/>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 Субсидии на поддержку государственных программ субъектов Российской Федерации и муниципальных программ формирования современной городской среды;
3.Субсидии на реализацию полномочий в сфере жилищно-коммунального комплекса;
</t>
        </r>
      </is>
    </nc>
  </rcc>
  <rdn rId="0" localSheetId="1" customView="1" name="Z_45DE1976_7F07_4EB4_8A9C_FB72D060BEFA_.wvu.Cols" hidden="1" oldHidden="1">
    <oldFormula>'на 01.07.2018'!#REF!</oldFormula>
  </rdn>
  <rcv guid="{45DE1976-7F07-4EB4-8A9C-FB72D060BEFA}" action="delete"/>
  <rdn rId="0" localSheetId="1" customView="1" name="Z_45DE1976_7F07_4EB4_8A9C_FB72D060BEFA_.wvu.PrintArea" hidden="1" oldHidden="1">
    <formula>'на 01.07.2018'!$A$1:$J$199</formula>
    <oldFormula>'на 01.07.2018'!$A$1:$J$199</oldFormula>
  </rdn>
  <rdn rId="0" localSheetId="1" customView="1" name="Z_45DE1976_7F07_4EB4_8A9C_FB72D060BEFA_.wvu.PrintTitles" hidden="1" oldHidden="1">
    <formula>'на 01.07.2018'!$5:$8</formula>
    <oldFormula>'на 01.07.2018'!$5:$8</oldFormula>
  </rdn>
  <rdn rId="0" localSheetId="1" customView="1" name="Z_45DE1976_7F07_4EB4_8A9C_FB72D060BEFA_.wvu.FilterData" hidden="1" oldHidden="1">
    <formula>'на 01.07.2018'!$A$7:$J$403</formula>
    <oldFormula>'на 01.07.2018'!$A$7:$J$403</oldFormula>
  </rdn>
  <rcv guid="{45DE1976-7F07-4EB4-8A9C-FB72D060BEFA}" action="add"/>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3"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4" sId="1">
    <oc r="J116"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01.07.2018 участниками мероприятия числится 57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3 606 876 руб.                                                                                    
    </t>
      </is>
    </oc>
    <nc r="J116" t="inlineStr">
      <is>
        <r>
          <t xml:space="preserve">    </t>
        </r>
        <r>
          <rPr>
            <sz val="16"/>
            <rFont val="Times New Roman"/>
            <family val="1"/>
            <charset val="204"/>
          </rPr>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01.08.2018 участниками мероприятия числится 59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t>
        </r>
        <r>
          <rPr>
            <sz val="16"/>
            <color rgb="FFFF0000"/>
            <rFont val="Times New Roman"/>
            <family val="1"/>
            <charset val="204"/>
          </rPr>
          <t xml:space="preserve">3 606 876 руб.                                                                                    </t>
        </r>
        <r>
          <rPr>
            <sz val="16"/>
            <color rgb="FFFF0000"/>
            <rFont val="Times New Roman"/>
            <family val="2"/>
            <charset val="204"/>
          </rPr>
          <t xml:space="preserve">
    </t>
        </r>
      </is>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5" sId="1">
    <oc r="J128" t="inlineStr">
      <is>
        <t xml:space="preserve">На 01.01.2018 участниками мероприятия числится 437  человек. В 2018 году субсидию за счет средств федерального бюджета на приобретение (строительство) жилья планируется  предоставить 9 ветеранам боевых действий и 1 инвалиду. </t>
      </is>
    </oc>
    <nc r="J128" t="inlineStr">
      <is>
        <t xml:space="preserve">На 01.01.2018 участниками мероприятия числится 437  человек. В 2018 году субсидию за счет средств федерального бюджета на приобретение (строительство) жилья планируется  предоставить 9 ветеранам боевых действий и 1 инвалиду. По состоянию на 01.08.2018: выдано 7 гарантийных писем на общую сумму 5 881 932 рубля, 1 участнику подпрограммы отказано в выдаче гарантийного письма, 2 участников отказались от получения субсидии в текущем году. На 01.08.2018 перечисление субсидий не производилось. </t>
      </is>
    </nc>
  </rcc>
  <rfmt sheetId="1" sqref="J128:J133" start="0" length="2147483647">
    <dxf>
      <font>
        <color auto="1"/>
      </font>
    </dxf>
  </rfmt>
  <rfmt sheetId="1" sqref="J140:J145" start="0" length="2147483647">
    <dxf>
      <font>
        <color auto="1"/>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2" start="0" length="2147483647">
    <dxf>
      <font>
        <color auto="1"/>
      </font>
    </dxf>
  </rfmt>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5:I20" start="0" length="2147483647">
    <dxf>
      <font>
        <color auto="1"/>
      </font>
    </dxf>
  </rfmt>
  <rfmt sheetId="1" sqref="I15:I17" start="0" length="2147483647">
    <dxf>
      <font>
        <color rgb="FFFF0000"/>
      </font>
    </dxf>
  </rfmt>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5:H60" start="0" length="2147483647">
    <dxf>
      <font>
        <color auto="1"/>
      </font>
    </dxf>
  </rfmt>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46:H151" start="0" length="2147483647">
    <dxf>
      <font>
        <color auto="1"/>
      </font>
    </dxf>
  </rfmt>
  <rcc rId="1536" sId="1" numFmtId="4">
    <oc r="C149">
      <v>71322.399999999994</v>
    </oc>
    <nc r="C149">
      <v>79892.100000000006</v>
    </nc>
  </rcc>
  <rcc rId="1537" sId="1" numFmtId="4">
    <oc r="G149">
      <v>0</v>
    </oc>
    <nc r="G149">
      <v>2843.13</v>
    </nc>
  </rcc>
  <rcc rId="1538" sId="1" numFmtId="4">
    <oc r="C150">
      <v>14624.89</v>
    </oc>
    <nc r="C150">
      <v>15721.76</v>
    </nc>
  </rcc>
  <rcc rId="1539" sId="1" numFmtId="4">
    <oc r="G150">
      <v>2160.02</v>
    </oc>
    <nc r="G150">
      <v>2424.36</v>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66:H171" start="0" length="2147483647">
    <dxf>
      <font>
        <color auto="1"/>
      </font>
    </dxf>
  </rfmt>
  <rcc rId="1540" sId="1" numFmtId="4">
    <oc r="G168">
      <v>14.12</v>
    </oc>
    <nc r="G168">
      <v>14.28</v>
    </nc>
  </rcc>
  <rcc rId="1541" sId="1" numFmtId="4">
    <oc r="E149">
      <v>4587.2</v>
    </oc>
    <nc r="E149">
      <v>6087.8</v>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79:H184" start="0" length="2147483647">
    <dxf>
      <font>
        <color auto="1"/>
      </font>
    </dxf>
  </rfmt>
  <rcc rId="1542" sId="1" numFmtId="4">
    <oc r="G181">
      <v>207979.55</v>
    </oc>
    <nc r="G181">
      <v>228289.35</v>
    </nc>
  </rcc>
  <rcc rId="1543" sId="1" numFmtId="4">
    <oc r="G182">
      <v>10946.29</v>
    </oc>
    <nc r="G182">
      <v>12015.23</v>
    </nc>
  </rcc>
  <rcc rId="1544" sId="1" numFmtId="4">
    <oc r="E181">
      <v>207979.55</v>
    </oc>
    <nc r="E181">
      <v>228289.35</v>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5:I57" start="0" length="2147483647">
    <dxf>
      <font>
        <color auto="1"/>
      </font>
    </dxf>
  </rfmt>
  <rcc rId="1545" sId="1" odxf="1" dxf="1">
    <oc r="J55" t="inlineStr">
      <is>
        <r>
          <rPr>
            <u/>
            <sz val="16"/>
            <color rgb="FFFF0000"/>
            <rFont val="Times New Roman"/>
            <family val="2"/>
            <charset val="204"/>
          </rPr>
          <t xml:space="preserve">КУИ: </t>
        </r>
        <r>
          <rPr>
            <sz val="16"/>
            <color rgb="FFFF0000"/>
            <rFont val="Times New Roman"/>
            <family val="2"/>
            <charset val="204"/>
          </rPr>
          <t xml:space="preserve">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животных.За счет средств окружного бюджета - 1 003,9 тыс.руб. возмещены расходы по отлову и утилизации 208 безнадзорных животных.
</t>
        </r>
        <r>
          <rPr>
            <u/>
            <sz val="16"/>
            <color rgb="FFFF0000"/>
            <rFont val="Times New Roman"/>
            <family val="2"/>
            <charset val="204"/>
          </rPr>
          <t>АГ</t>
        </r>
        <r>
          <rPr>
            <sz val="16"/>
            <color rgb="FFFF0000"/>
            <rFont val="Times New Roman"/>
            <family val="2"/>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Расходы запланированы на 4 квартал 2018 года.
</t>
        </r>
        <r>
          <rPr>
            <u/>
            <sz val="18"/>
            <rFont val="Times New Roman"/>
            <family val="2"/>
            <charset val="204"/>
          </rPr>
          <t/>
        </r>
      </is>
    </oc>
    <nc r="J55" t="inlineStr">
      <is>
        <r>
          <rPr>
            <u/>
            <sz val="16"/>
            <rFont val="Times New Roman"/>
            <family val="1"/>
            <charset val="204"/>
          </rPr>
          <t xml:space="preserve">КУИ: </t>
        </r>
        <r>
          <rPr>
            <sz val="16"/>
            <rFont val="Times New Roman"/>
            <family val="1"/>
            <charset val="204"/>
          </rPr>
          <t>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животных.За счет средств окружного бюджета - 1 003,9 тыс.руб. возмещены расходы по отлову и утилизации 208 безнадзорных животных.
</t>
        </r>
        <r>
          <rPr>
            <u/>
            <sz val="16"/>
            <rFont val="Times New Roman"/>
            <family val="1"/>
            <charset val="204"/>
          </rPr>
          <t>АГ</t>
        </r>
        <r>
          <rPr>
            <sz val="16"/>
            <rFont val="Times New Roman"/>
            <family val="1"/>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Расходы запланированы на 4 квартал 2018 года.
</t>
        </r>
        <r>
          <rPr>
            <sz val="16"/>
            <color rgb="FFFF0000"/>
            <rFont val="Times New Roman"/>
            <family val="2"/>
            <charset val="204"/>
          </rPr>
          <t xml:space="preserve">
</t>
        </r>
        <r>
          <rPr>
            <u/>
            <sz val="18"/>
            <rFont val="Times New Roman"/>
            <family val="2"/>
            <charset val="204"/>
          </rPr>
          <t/>
        </r>
      </is>
    </nc>
    <odxf>
      <font>
        <sz val="16"/>
        <color rgb="FFFF0000"/>
      </font>
    </odxf>
    <ndxf>
      <font>
        <sz val="16"/>
        <color rgb="FFFF0000"/>
      </font>
    </ndxf>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5:I17" start="0" length="2147483647">
    <dxf>
      <font>
        <color auto="1"/>
      </font>
    </dxf>
  </rfmt>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5:J20" start="0" length="2147483647">
    <dxf>
      <font>
        <color auto="1"/>
      </font>
    </dxf>
  </rfmt>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79:I182" start="0" length="2147483647">
    <dxf>
      <font>
        <color auto="1"/>
      </font>
    </dxf>
  </rfmt>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6"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проведенные в апреле и июне, признаны несостоявшимся по причине отсутствия претендентов на участие. 
30.03.2018 выделены дополнительные средства из окружного бюджета в размере 26 118,7 тыс.руб. В июле размещены заявки на приобретение 14 жилых помещений для участников программы.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cc rId="1547" sId="1">
    <oc r="J179" t="inlineStr">
      <is>
        <r>
          <rPr>
            <u/>
            <sz val="16"/>
            <color rgb="FFFF0000"/>
            <rFont val="Times New Roman"/>
            <family val="2"/>
            <charset val="204"/>
          </rPr>
          <t>ДГХ</t>
        </r>
        <r>
          <rPr>
            <sz val="16"/>
            <color rgb="FFFF0000"/>
            <rFont val="Times New Roman"/>
            <family val="2"/>
            <charset val="204"/>
          </rPr>
          <t xml:space="preserve">: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
</t>
        </r>
        <r>
          <rPr>
            <u/>
            <sz val="16"/>
            <color rgb="FFFF0000"/>
            <rFont val="Times New Roman"/>
            <family val="2"/>
            <charset val="204"/>
          </rPr>
          <t>ДАиГ:</t>
        </r>
        <r>
          <rPr>
            <sz val="16"/>
            <color rgb="FFFF0000"/>
            <rFont val="Times New Roman"/>
            <family val="2"/>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- 38,9%, по дороге - 9,9 %</t>
        </r>
      </is>
    </oc>
    <nc r="J179" t="inlineStr">
      <is>
        <r>
          <rPr>
            <u/>
            <sz val="16"/>
            <color rgb="FFFF0000"/>
            <rFont val="Times New Roman"/>
            <family val="2"/>
            <charset val="204"/>
          </rPr>
          <t>ДГХ</t>
        </r>
        <r>
          <rPr>
            <sz val="16"/>
            <color rgb="FFFF0000"/>
            <rFont val="Times New Roman"/>
            <family val="2"/>
            <charset val="204"/>
          </rPr>
          <t xml:space="preserve">: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
</t>
        </r>
        <r>
          <rPr>
            <u/>
            <sz val="16"/>
            <color rgb="FFFF0000"/>
            <rFont val="Times New Roman"/>
            <family val="2"/>
            <charset val="204"/>
          </rPr>
          <t>ДАиГ:</t>
        </r>
        <r>
          <rPr>
            <sz val="16"/>
            <color rgb="FFFF0000"/>
            <rFont val="Times New Roman"/>
            <family val="2"/>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- 46,7%, по дороге - 9,9 %</t>
        </r>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D184DFAA-9886-476C-962F-60F1078139B3}" name="Маслова Алина Рамазановна" id="-275248194" dateTime="2018-07-03T13:26:07"/>
  <userInfo guid="{05904C45-7C6F-452A-987C-6A6ED4B728C0}" name="Козлова Анастасия Сергеевна" id="-1005163820" dateTime="2018-07-04T09:28:32"/>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8"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M422"/>
  <sheetViews>
    <sheetView showZeros="0" tabSelected="1" showOutlineSymbols="0" view="pageBreakPreview" topLeftCell="A4" zoomScale="50" zoomScaleNormal="50" zoomScaleSheetLayoutView="50" zoomScalePageLayoutView="75" workbookViewId="0">
      <pane xSplit="2" ySplit="5" topLeftCell="C9" activePane="bottomRight" state="frozen"/>
      <selection activeCell="A4" sqref="A4"/>
      <selection pane="topRight" activeCell="C4" sqref="C4"/>
      <selection pane="bottomLeft" activeCell="A9" sqref="A9"/>
      <selection pane="bottomRight" activeCell="L201" sqref="L201"/>
    </sheetView>
  </sheetViews>
  <sheetFormatPr defaultRowHeight="26.25" outlineLevelRow="1" outlineLevelCol="2" x14ac:dyDescent="0.4"/>
  <cols>
    <col min="1" max="1" width="13" style="7" customWidth="1"/>
    <col min="2" max="2" width="89" style="12" customWidth="1"/>
    <col min="3" max="3" width="31.625" style="8" customWidth="1"/>
    <col min="4" max="4" width="30.875" style="8" customWidth="1"/>
    <col min="5" max="5" width="26.125" style="9" customWidth="1" outlineLevel="2"/>
    <col min="6" max="6" width="18.625" style="10" customWidth="1" outlineLevel="2"/>
    <col min="7" max="7" width="24.5" style="23" customWidth="1" outlineLevel="2"/>
    <col min="8" max="8" width="19.625" style="10" customWidth="1" outlineLevel="2"/>
    <col min="9" max="9" width="24.875" style="10" customWidth="1" outlineLevel="2"/>
    <col min="10" max="10" width="131.5" style="25" customWidth="1"/>
    <col min="11" max="12" width="21.5" style="16" customWidth="1"/>
    <col min="13" max="13" width="22.75" style="6" customWidth="1"/>
    <col min="14" max="66" width="9" style="6" customWidth="1"/>
    <col min="67" max="16384" width="9" style="6"/>
  </cols>
  <sheetData>
    <row r="1" spans="1:13" ht="30.75" x14ac:dyDescent="0.45">
      <c r="A1" s="1"/>
      <c r="B1" s="15"/>
      <c r="C1" s="3"/>
      <c r="D1" s="3"/>
      <c r="E1" s="4"/>
      <c r="F1" s="5"/>
      <c r="G1" s="21"/>
      <c r="H1" s="5"/>
      <c r="I1" s="5"/>
      <c r="J1" s="24"/>
    </row>
    <row r="2" spans="1:13" ht="30.75" x14ac:dyDescent="0.45">
      <c r="A2" s="1"/>
      <c r="B2" s="15"/>
      <c r="C2" s="3"/>
      <c r="D2" s="3"/>
      <c r="E2" s="4"/>
      <c r="F2" s="5"/>
      <c r="G2" s="21"/>
      <c r="H2" s="5"/>
      <c r="I2" s="5"/>
      <c r="J2" s="24"/>
    </row>
    <row r="3" spans="1:13" ht="73.5" customHeight="1" x14ac:dyDescent="0.4">
      <c r="A3" s="189" t="s">
        <v>117</v>
      </c>
      <c r="B3" s="189"/>
      <c r="C3" s="189"/>
      <c r="D3" s="189"/>
      <c r="E3" s="189"/>
      <c r="F3" s="189"/>
      <c r="G3" s="189"/>
      <c r="H3" s="189"/>
      <c r="I3" s="189"/>
      <c r="J3" s="189"/>
    </row>
    <row r="4" spans="1:13" s="2" customFormat="1" ht="32.25" customHeight="1" x14ac:dyDescent="0.4">
      <c r="A4" s="63"/>
      <c r="B4" s="64"/>
      <c r="C4" s="69"/>
      <c r="D4" s="69"/>
      <c r="E4" s="69"/>
      <c r="F4" s="69"/>
      <c r="G4" s="70"/>
      <c r="H4" s="65"/>
      <c r="I4" s="66"/>
      <c r="J4" s="26" t="s">
        <v>32</v>
      </c>
      <c r="K4" s="17"/>
      <c r="L4" s="17"/>
    </row>
    <row r="5" spans="1:13" s="11" customFormat="1" ht="57.75" customHeight="1" x14ac:dyDescent="0.25">
      <c r="A5" s="192" t="s">
        <v>3</v>
      </c>
      <c r="B5" s="195" t="s">
        <v>8</v>
      </c>
      <c r="C5" s="193" t="s">
        <v>61</v>
      </c>
      <c r="D5" s="193"/>
      <c r="E5" s="179" t="s">
        <v>87</v>
      </c>
      <c r="F5" s="179"/>
      <c r="G5" s="179"/>
      <c r="H5" s="179"/>
      <c r="I5" s="196" t="s">
        <v>64</v>
      </c>
      <c r="J5" s="197" t="s">
        <v>50</v>
      </c>
      <c r="K5" s="16"/>
      <c r="L5" s="16"/>
    </row>
    <row r="6" spans="1:13" s="11" customFormat="1" ht="47.25" customHeight="1" x14ac:dyDescent="0.25">
      <c r="A6" s="192"/>
      <c r="B6" s="195"/>
      <c r="C6" s="194" t="s">
        <v>62</v>
      </c>
      <c r="D6" s="193" t="s">
        <v>63</v>
      </c>
      <c r="E6" s="190" t="s">
        <v>7</v>
      </c>
      <c r="F6" s="190"/>
      <c r="G6" s="190" t="s">
        <v>6</v>
      </c>
      <c r="H6" s="190"/>
      <c r="I6" s="196"/>
      <c r="J6" s="197"/>
      <c r="K6" s="16"/>
      <c r="L6" s="16"/>
    </row>
    <row r="7" spans="1:13" s="11" customFormat="1" ht="28.5" customHeight="1" x14ac:dyDescent="0.25">
      <c r="A7" s="192"/>
      <c r="B7" s="195"/>
      <c r="C7" s="194"/>
      <c r="D7" s="193"/>
      <c r="E7" s="13" t="s">
        <v>0</v>
      </c>
      <c r="F7" s="14" t="s">
        <v>12</v>
      </c>
      <c r="G7" s="22" t="s">
        <v>9</v>
      </c>
      <c r="H7" s="14" t="s">
        <v>2</v>
      </c>
      <c r="I7" s="196"/>
      <c r="J7" s="197"/>
      <c r="K7" s="16"/>
      <c r="L7" s="16"/>
    </row>
    <row r="8" spans="1:13" s="33" customFormat="1" ht="24.75" customHeight="1" x14ac:dyDescent="0.25">
      <c r="A8" s="27">
        <v>1</v>
      </c>
      <c r="B8" s="28">
        <v>2</v>
      </c>
      <c r="C8" s="29">
        <v>3</v>
      </c>
      <c r="D8" s="29">
        <v>4</v>
      </c>
      <c r="E8" s="30">
        <v>5</v>
      </c>
      <c r="F8" s="29">
        <v>6</v>
      </c>
      <c r="G8" s="31">
        <v>7</v>
      </c>
      <c r="H8" s="31">
        <v>8</v>
      </c>
      <c r="I8" s="31">
        <v>9</v>
      </c>
      <c r="J8" s="29">
        <v>10</v>
      </c>
      <c r="K8" s="32"/>
      <c r="L8" s="32"/>
    </row>
    <row r="9" spans="1:13" s="105" customFormat="1" ht="87" customHeight="1" x14ac:dyDescent="0.25">
      <c r="A9" s="191"/>
      <c r="B9" s="154" t="s">
        <v>31</v>
      </c>
      <c r="C9" s="158">
        <f>SUM(C10:C14)</f>
        <v>12339537.869999999</v>
      </c>
      <c r="D9" s="158">
        <f>SUM(D10:D14)</f>
        <v>12802315.390000001</v>
      </c>
      <c r="E9" s="158">
        <f>SUM(E10:E14)</f>
        <v>6779206.4800000004</v>
      </c>
      <c r="F9" s="159">
        <f>E9/D9</f>
        <v>0.52949999999999997</v>
      </c>
      <c r="G9" s="158">
        <f t="shared" ref="G9" si="0">SUM(G10:G14)</f>
        <v>6388095.2800000003</v>
      </c>
      <c r="H9" s="159">
        <f>G9/D9</f>
        <v>0.499</v>
      </c>
      <c r="I9" s="155">
        <f>SUM(I10:I14)</f>
        <v>12801595.68</v>
      </c>
      <c r="J9" s="180"/>
      <c r="K9" s="57"/>
      <c r="L9" s="57"/>
      <c r="M9" s="58"/>
    </row>
    <row r="10" spans="1:13" s="106" customFormat="1" ht="53.25" customHeight="1" x14ac:dyDescent="0.25">
      <c r="A10" s="191"/>
      <c r="B10" s="156" t="s">
        <v>4</v>
      </c>
      <c r="C10" s="158">
        <f t="shared" ref="C10:I10" si="1">C16+C24+C31+C38+C44+C50+C56+C63+C154+C161+C179+C186+C193+C173+C202</f>
        <v>61412.47</v>
      </c>
      <c r="D10" s="158">
        <f t="shared" si="1"/>
        <v>61519.77</v>
      </c>
      <c r="E10" s="158">
        <f t="shared" si="1"/>
        <v>22044.65</v>
      </c>
      <c r="F10" s="159">
        <f t="shared" ref="F10:F14" si="2">E10/D10</f>
        <v>0.35830000000000001</v>
      </c>
      <c r="G10" s="158">
        <f t="shared" si="1"/>
        <v>22044.65</v>
      </c>
      <c r="H10" s="159">
        <f t="shared" ref="H10:H15" si="3">G10/D10</f>
        <v>0.35830000000000001</v>
      </c>
      <c r="I10" s="155">
        <f t="shared" si="1"/>
        <v>61499.41</v>
      </c>
      <c r="J10" s="180"/>
      <c r="K10" s="57"/>
      <c r="L10" s="57"/>
      <c r="M10" s="58"/>
    </row>
    <row r="11" spans="1:13" s="106" customFormat="1" x14ac:dyDescent="0.25">
      <c r="A11" s="191"/>
      <c r="B11" s="156" t="s">
        <v>16</v>
      </c>
      <c r="C11" s="158">
        <f t="shared" ref="C11:E12" si="4">C17+C25+C32+C39+C45+C51+C57+C64+C155+C162+C180+C187+C194+C174+C203</f>
        <v>11705184.140000001</v>
      </c>
      <c r="D11" s="158">
        <f t="shared" si="4"/>
        <v>12159809.960000001</v>
      </c>
      <c r="E11" s="158">
        <f t="shared" si="4"/>
        <v>6478189.9400000004</v>
      </c>
      <c r="F11" s="159">
        <f t="shared" si="2"/>
        <v>0.53280000000000005</v>
      </c>
      <c r="G11" s="158">
        <f>G17+G25+G32+G39+G45+G51+G57+G64+G155+G162+G180+G187+G194+G174+G203</f>
        <v>6087078.7400000002</v>
      </c>
      <c r="H11" s="159">
        <f t="shared" si="3"/>
        <v>0.50060000000000004</v>
      </c>
      <c r="I11" s="158">
        <f t="shared" ref="I11" si="5">I17+I25+I32+I39+I45+I51+I57+I64+I155+I162+I180+I187+I194+I174+I203</f>
        <v>12159110.609999999</v>
      </c>
      <c r="J11" s="180"/>
      <c r="K11" s="57"/>
      <c r="L11" s="57"/>
      <c r="M11" s="58"/>
    </row>
    <row r="12" spans="1:13" s="106" customFormat="1" x14ac:dyDescent="0.25">
      <c r="A12" s="191"/>
      <c r="B12" s="156" t="s">
        <v>11</v>
      </c>
      <c r="C12" s="158">
        <f t="shared" si="4"/>
        <v>368774.49</v>
      </c>
      <c r="D12" s="158">
        <f t="shared" si="4"/>
        <v>376331.28</v>
      </c>
      <c r="E12" s="158">
        <f t="shared" si="4"/>
        <v>233513.45</v>
      </c>
      <c r="F12" s="159">
        <f t="shared" si="2"/>
        <v>0.62050000000000005</v>
      </c>
      <c r="G12" s="158">
        <f>G18+G26+G33+G40+G46+G52+G58+G65+G156+G163+G181+G188+G195+G175+G204</f>
        <v>233513.45</v>
      </c>
      <c r="H12" s="159">
        <f t="shared" si="3"/>
        <v>0.62050000000000005</v>
      </c>
      <c r="I12" s="158">
        <f>I18+I26+I33+I40+I46+I52+I58+I65+I156+I163+I181+I188+I195+I175+I204</f>
        <v>376331.28</v>
      </c>
      <c r="J12" s="180"/>
      <c r="K12" s="57"/>
      <c r="L12" s="57"/>
      <c r="M12" s="58"/>
    </row>
    <row r="13" spans="1:13" s="106" customFormat="1" x14ac:dyDescent="0.25">
      <c r="A13" s="191"/>
      <c r="B13" s="156" t="s">
        <v>13</v>
      </c>
      <c r="C13" s="158">
        <f t="shared" ref="C13:E14" si="6">C19+C27+C34+C41+C47+C53+C59+C66+C157+C164+C182+C189+C196</f>
        <v>13720.75</v>
      </c>
      <c r="D13" s="158">
        <f t="shared" si="6"/>
        <v>14208.36</v>
      </c>
      <c r="E13" s="158">
        <f t="shared" si="6"/>
        <v>9217.8799999999992</v>
      </c>
      <c r="F13" s="159">
        <f t="shared" si="2"/>
        <v>0.64880000000000004</v>
      </c>
      <c r="G13" s="158">
        <f>G19+G27+G34+G41+G47+G53+G59+G66+G157+G164+G182+G189+G196+G176</f>
        <v>9217.8799999999992</v>
      </c>
      <c r="H13" s="159">
        <f t="shared" si="3"/>
        <v>0.64880000000000004</v>
      </c>
      <c r="I13" s="155">
        <f>I19+I27+I34+I41+I47+I53+I59+I66+I157+I164+I182+I189+I196</f>
        <v>14208.36</v>
      </c>
      <c r="J13" s="180"/>
      <c r="K13" s="57"/>
      <c r="L13" s="57"/>
      <c r="M13" s="58"/>
    </row>
    <row r="14" spans="1:13" s="106" customFormat="1" x14ac:dyDescent="0.25">
      <c r="A14" s="191"/>
      <c r="B14" s="156" t="s">
        <v>5</v>
      </c>
      <c r="C14" s="158">
        <f t="shared" si="6"/>
        <v>190446.02</v>
      </c>
      <c r="D14" s="158">
        <f t="shared" si="6"/>
        <v>190446.02</v>
      </c>
      <c r="E14" s="158">
        <f t="shared" si="6"/>
        <v>36240.559999999998</v>
      </c>
      <c r="F14" s="159">
        <f t="shared" si="2"/>
        <v>0.1903</v>
      </c>
      <c r="G14" s="158">
        <f>G20+G28+G35+G42+G48+G54+G60+G67+G158+G165+G183+G190+G197</f>
        <v>36240.559999999998</v>
      </c>
      <c r="H14" s="159">
        <f t="shared" si="3"/>
        <v>0.1903</v>
      </c>
      <c r="I14" s="155">
        <f>I20+I28+I35+I42+I48+I54+I60+I67+I158+I165+I183+I190+I197</f>
        <v>190446.02</v>
      </c>
      <c r="J14" s="180"/>
      <c r="K14" s="57"/>
      <c r="L14" s="57"/>
      <c r="M14" s="58"/>
    </row>
    <row r="15" spans="1:13" s="36" customFormat="1" ht="94.5" customHeight="1" x14ac:dyDescent="0.25">
      <c r="A15" s="187" t="s">
        <v>33</v>
      </c>
      <c r="B15" s="71" t="s">
        <v>91</v>
      </c>
      <c r="C15" s="118">
        <f>C16+C17+C18+C19+C20</f>
        <v>3197.6</v>
      </c>
      <c r="D15" s="118">
        <f t="shared" ref="D15:G15" si="7">D16+D17+D18+D19+D20</f>
        <v>3197.6</v>
      </c>
      <c r="E15" s="118">
        <f t="shared" si="7"/>
        <v>0</v>
      </c>
      <c r="F15" s="120">
        <f>E15/D15</f>
        <v>0</v>
      </c>
      <c r="G15" s="118">
        <f t="shared" si="7"/>
        <v>0</v>
      </c>
      <c r="H15" s="120">
        <f t="shared" si="3"/>
        <v>0</v>
      </c>
      <c r="I15" s="72">
        <f t="shared" ref="I15" si="8">I16+I17+I18+I19+I20</f>
        <v>3197.6</v>
      </c>
      <c r="J15" s="173" t="s">
        <v>97</v>
      </c>
      <c r="K15" s="18"/>
      <c r="L15" s="34"/>
      <c r="M15" s="35"/>
    </row>
    <row r="16" spans="1:13" s="36" customFormat="1" x14ac:dyDescent="0.25">
      <c r="A16" s="198"/>
      <c r="B16" s="126" t="s">
        <v>4</v>
      </c>
      <c r="C16" s="114"/>
      <c r="D16" s="114"/>
      <c r="E16" s="114"/>
      <c r="F16" s="115"/>
      <c r="G16" s="114"/>
      <c r="H16" s="115"/>
      <c r="I16" s="114"/>
      <c r="J16" s="173"/>
      <c r="K16" s="18"/>
      <c r="L16" s="34"/>
      <c r="M16" s="35"/>
    </row>
    <row r="17" spans="1:13" s="36" customFormat="1" x14ac:dyDescent="0.25">
      <c r="A17" s="198"/>
      <c r="B17" s="126" t="s">
        <v>16</v>
      </c>
      <c r="C17" s="114">
        <v>3197.6</v>
      </c>
      <c r="D17" s="114">
        <v>3197.6</v>
      </c>
      <c r="E17" s="114">
        <v>0</v>
      </c>
      <c r="F17" s="115">
        <f>E17/D17</f>
        <v>0</v>
      </c>
      <c r="G17" s="114">
        <v>0</v>
      </c>
      <c r="H17" s="115">
        <f>G17/D17</f>
        <v>0</v>
      </c>
      <c r="I17" s="129">
        <v>3197.6</v>
      </c>
      <c r="J17" s="173"/>
      <c r="K17" s="18"/>
      <c r="L17" s="34"/>
      <c r="M17" s="35"/>
    </row>
    <row r="18" spans="1:13" s="36" customFormat="1" ht="54.75" customHeight="1" x14ac:dyDescent="0.25">
      <c r="A18" s="198"/>
      <c r="B18" s="126" t="s">
        <v>11</v>
      </c>
      <c r="C18" s="114"/>
      <c r="D18" s="114"/>
      <c r="E18" s="114"/>
      <c r="F18" s="115"/>
      <c r="G18" s="114"/>
      <c r="H18" s="115"/>
      <c r="I18" s="114"/>
      <c r="J18" s="173"/>
      <c r="K18" s="18"/>
      <c r="L18" s="34"/>
      <c r="M18" s="35"/>
    </row>
    <row r="19" spans="1:13" s="36" customFormat="1" x14ac:dyDescent="0.25">
      <c r="A19" s="198"/>
      <c r="B19" s="126" t="s">
        <v>13</v>
      </c>
      <c r="C19" s="114">
        <v>0</v>
      </c>
      <c r="D19" s="114">
        <v>0</v>
      </c>
      <c r="E19" s="114">
        <v>0</v>
      </c>
      <c r="F19" s="115"/>
      <c r="G19" s="114">
        <v>0</v>
      </c>
      <c r="H19" s="115"/>
      <c r="I19" s="114">
        <v>0</v>
      </c>
      <c r="J19" s="173"/>
      <c r="K19" s="18"/>
      <c r="L19" s="34"/>
      <c r="M19" s="35"/>
    </row>
    <row r="20" spans="1:13" s="37" customFormat="1" x14ac:dyDescent="0.25">
      <c r="A20" s="188"/>
      <c r="B20" s="126" t="s">
        <v>5</v>
      </c>
      <c r="C20" s="114"/>
      <c r="D20" s="114"/>
      <c r="E20" s="114"/>
      <c r="F20" s="115"/>
      <c r="G20" s="114"/>
      <c r="H20" s="115"/>
      <c r="I20" s="114"/>
      <c r="J20" s="173"/>
      <c r="K20" s="18"/>
      <c r="L20" s="34"/>
      <c r="M20" s="35"/>
    </row>
    <row r="21" spans="1:13" s="38" customFormat="1" ht="26.25" customHeight="1" x14ac:dyDescent="0.4">
      <c r="A21" s="187" t="s">
        <v>14</v>
      </c>
      <c r="B21" s="199" t="s">
        <v>111</v>
      </c>
      <c r="C21" s="183">
        <f>C24+C25+C26+C27</f>
        <v>10295949.880000001</v>
      </c>
      <c r="D21" s="183">
        <f>D24+D25+D26+D27</f>
        <v>10296249.779999999</v>
      </c>
      <c r="E21" s="183">
        <f>E24+E25+E26+E27</f>
        <v>5700802.3700000001</v>
      </c>
      <c r="F21" s="182">
        <f>(E21/D21)</f>
        <v>0.55369999999999997</v>
      </c>
      <c r="G21" s="183">
        <f>G24+G25+G26+G27</f>
        <v>5401507.5499999998</v>
      </c>
      <c r="H21" s="182">
        <f>G21/D21</f>
        <v>0.52459999999999996</v>
      </c>
      <c r="I21" s="183">
        <f>SUM(I24:I28)</f>
        <v>10296249.779999999</v>
      </c>
      <c r="J21" s="168" t="s">
        <v>125</v>
      </c>
      <c r="K21" s="18"/>
      <c r="L21" s="34"/>
      <c r="M21" s="35"/>
    </row>
    <row r="22" spans="1:13" s="38" customFormat="1" ht="409.5" customHeight="1" x14ac:dyDescent="0.4">
      <c r="A22" s="198"/>
      <c r="B22" s="199"/>
      <c r="C22" s="183"/>
      <c r="D22" s="183"/>
      <c r="E22" s="183"/>
      <c r="F22" s="182"/>
      <c r="G22" s="183"/>
      <c r="H22" s="182"/>
      <c r="I22" s="183"/>
      <c r="J22" s="169"/>
      <c r="K22" s="18"/>
      <c r="L22" s="34"/>
      <c r="M22" s="35"/>
    </row>
    <row r="23" spans="1:13" s="38" customFormat="1" ht="409.5" customHeight="1" x14ac:dyDescent="0.4">
      <c r="A23" s="101"/>
      <c r="B23" s="199"/>
      <c r="C23" s="183"/>
      <c r="D23" s="183"/>
      <c r="E23" s="183"/>
      <c r="F23" s="182"/>
      <c r="G23" s="183"/>
      <c r="H23" s="182"/>
      <c r="I23" s="183"/>
      <c r="J23" s="169"/>
      <c r="K23" s="18"/>
      <c r="L23" s="34"/>
      <c r="M23" s="35"/>
    </row>
    <row r="24" spans="1:13" s="81" customFormat="1" ht="135" customHeight="1" x14ac:dyDescent="0.4">
      <c r="A24" s="103"/>
      <c r="B24" s="148" t="s">
        <v>4</v>
      </c>
      <c r="C24" s="79"/>
      <c r="D24" s="20"/>
      <c r="E24" s="20"/>
      <c r="F24" s="68"/>
      <c r="G24" s="79"/>
      <c r="H24" s="68"/>
      <c r="I24" s="20"/>
      <c r="J24" s="169"/>
      <c r="K24" s="57"/>
      <c r="L24" s="57"/>
      <c r="M24" s="58"/>
    </row>
    <row r="25" spans="1:13" s="81" customFormat="1" ht="129.75" customHeight="1" x14ac:dyDescent="0.4">
      <c r="A25" s="103"/>
      <c r="B25" s="148" t="s">
        <v>16</v>
      </c>
      <c r="C25" s="114">
        <v>10205434.6</v>
      </c>
      <c r="D25" s="114">
        <v>10205734.5</v>
      </c>
      <c r="E25" s="114">
        <v>5645599.5199999996</v>
      </c>
      <c r="F25" s="115">
        <f>E25/D25</f>
        <v>0.55320000000000003</v>
      </c>
      <c r="G25" s="114">
        <v>5346304.7</v>
      </c>
      <c r="H25" s="115">
        <f>G25/D25</f>
        <v>0.52390000000000003</v>
      </c>
      <c r="I25" s="114">
        <f>9996573.21+34691.39+174469.9</f>
        <v>10205734.5</v>
      </c>
      <c r="J25" s="169"/>
      <c r="K25" s="57"/>
      <c r="L25" s="57"/>
      <c r="M25" s="58"/>
    </row>
    <row r="26" spans="1:13" s="104" customFormat="1" ht="74.25" customHeight="1" x14ac:dyDescent="0.4">
      <c r="A26" s="103" t="s">
        <v>51</v>
      </c>
      <c r="B26" s="148" t="s">
        <v>11</v>
      </c>
      <c r="C26" s="114">
        <v>90515.28</v>
      </c>
      <c r="D26" s="114">
        <v>90515.28</v>
      </c>
      <c r="E26" s="114">
        <f>G26</f>
        <v>55202.85</v>
      </c>
      <c r="F26" s="115">
        <f>E26/D26</f>
        <v>0.6099</v>
      </c>
      <c r="G26" s="114">
        <v>55202.85</v>
      </c>
      <c r="H26" s="115">
        <f t="shared" ref="H26" si="9">G26/D26</f>
        <v>0.6099</v>
      </c>
      <c r="I26" s="114">
        <f>45819.72+34691.39+1560.91+8443.26</f>
        <v>90515.28</v>
      </c>
      <c r="J26" s="169"/>
      <c r="K26" s="57"/>
      <c r="L26" s="51"/>
      <c r="M26" s="52"/>
    </row>
    <row r="27" spans="1:13" s="81" customFormat="1" ht="39.75" customHeight="1" x14ac:dyDescent="0.4">
      <c r="A27" s="103"/>
      <c r="B27" s="148" t="s">
        <v>13</v>
      </c>
      <c r="C27" s="20"/>
      <c r="D27" s="20"/>
      <c r="E27" s="20"/>
      <c r="F27" s="68"/>
      <c r="G27" s="20"/>
      <c r="H27" s="68"/>
      <c r="I27" s="20"/>
      <c r="J27" s="169"/>
      <c r="K27" s="57"/>
      <c r="L27" s="57"/>
      <c r="M27" s="58"/>
    </row>
    <row r="28" spans="1:13" s="81" customFormat="1" ht="74.25" customHeight="1" x14ac:dyDescent="0.4">
      <c r="A28" s="103"/>
      <c r="B28" s="148" t="s">
        <v>5</v>
      </c>
      <c r="C28" s="20"/>
      <c r="D28" s="20"/>
      <c r="E28" s="20"/>
      <c r="F28" s="68"/>
      <c r="G28" s="20"/>
      <c r="H28" s="68"/>
      <c r="I28" s="20"/>
      <c r="J28" s="169"/>
      <c r="K28" s="57"/>
      <c r="L28" s="57"/>
      <c r="M28" s="58"/>
    </row>
    <row r="29" spans="1:13" s="38" customFormat="1" x14ac:dyDescent="0.4">
      <c r="A29" s="187" t="s">
        <v>15</v>
      </c>
      <c r="B29" s="186" t="s">
        <v>105</v>
      </c>
      <c r="C29" s="185">
        <f>C31+C32+C33+C34+C35</f>
        <v>308159</v>
      </c>
      <c r="D29" s="185">
        <f t="shared" ref="D29" si="10">D31+D32+D33+D34+D35</f>
        <v>308159</v>
      </c>
      <c r="E29" s="185">
        <f>E31+E32+E33+E34+E35</f>
        <v>213091.39</v>
      </c>
      <c r="F29" s="184">
        <f>E29/D29</f>
        <v>0.6915</v>
      </c>
      <c r="G29" s="183">
        <f>G31+G32+G33+G34+G35</f>
        <v>125376.2</v>
      </c>
      <c r="H29" s="184">
        <f>G29/D29</f>
        <v>0.40689999999999998</v>
      </c>
      <c r="I29" s="185">
        <f>I31+I32+I33+I34+I35</f>
        <v>308159</v>
      </c>
      <c r="J29" s="181" t="s">
        <v>121</v>
      </c>
      <c r="K29" s="18"/>
      <c r="L29" s="34"/>
      <c r="M29" s="35"/>
    </row>
    <row r="30" spans="1:13" s="38" customFormat="1" ht="373.5" customHeight="1" x14ac:dyDescent="0.4">
      <c r="A30" s="188"/>
      <c r="B30" s="186"/>
      <c r="C30" s="185"/>
      <c r="D30" s="185"/>
      <c r="E30" s="185"/>
      <c r="F30" s="184"/>
      <c r="G30" s="183"/>
      <c r="H30" s="184"/>
      <c r="I30" s="185"/>
      <c r="J30" s="181"/>
      <c r="K30" s="18"/>
      <c r="L30" s="34"/>
      <c r="M30" s="35"/>
    </row>
    <row r="31" spans="1:13" s="38" customFormat="1" ht="120.75" customHeight="1" x14ac:dyDescent="0.4">
      <c r="A31" s="151"/>
      <c r="B31" s="148" t="s">
        <v>4</v>
      </c>
      <c r="C31" s="129"/>
      <c r="D31" s="129"/>
      <c r="E31" s="129"/>
      <c r="F31" s="123"/>
      <c r="G31" s="114"/>
      <c r="H31" s="123"/>
      <c r="I31" s="129"/>
      <c r="J31" s="181"/>
      <c r="K31" s="18"/>
      <c r="L31" s="34"/>
      <c r="M31" s="35"/>
    </row>
    <row r="32" spans="1:13" s="38" customFormat="1" ht="113.25" customHeight="1" x14ac:dyDescent="0.4">
      <c r="A32" s="151"/>
      <c r="B32" s="148" t="s">
        <v>53</v>
      </c>
      <c r="C32" s="129">
        <v>308159</v>
      </c>
      <c r="D32" s="129">
        <f>282040.3+26118.7</f>
        <v>308159</v>
      </c>
      <c r="E32" s="129">
        <v>213091.39</v>
      </c>
      <c r="F32" s="123">
        <f t="shared" ref="F32" si="11">E32/D32</f>
        <v>0.6915</v>
      </c>
      <c r="G32" s="129">
        <v>125376.2</v>
      </c>
      <c r="H32" s="123">
        <f>G32/D32</f>
        <v>0.40689999999999998</v>
      </c>
      <c r="I32" s="129">
        <f>4565.5+83876+205717.5+14000</f>
        <v>308159</v>
      </c>
      <c r="J32" s="181"/>
      <c r="K32" s="18"/>
      <c r="L32" s="34"/>
      <c r="M32" s="35"/>
    </row>
    <row r="33" spans="1:13" s="38" customFormat="1" ht="113.25" customHeight="1" x14ac:dyDescent="0.4">
      <c r="A33" s="151"/>
      <c r="B33" s="148" t="s">
        <v>11</v>
      </c>
      <c r="C33" s="129"/>
      <c r="D33" s="129"/>
      <c r="E33" s="129">
        <f>G33</f>
        <v>0</v>
      </c>
      <c r="F33" s="123"/>
      <c r="G33" s="114"/>
      <c r="H33" s="123"/>
      <c r="I33" s="129"/>
      <c r="J33" s="181"/>
      <c r="K33" s="18"/>
      <c r="L33" s="34"/>
      <c r="M33" s="35"/>
    </row>
    <row r="34" spans="1:13" s="38" customFormat="1" ht="183.75" customHeight="1" x14ac:dyDescent="0.4">
      <c r="A34" s="151"/>
      <c r="B34" s="148" t="s">
        <v>13</v>
      </c>
      <c r="C34" s="129"/>
      <c r="D34" s="129"/>
      <c r="E34" s="129">
        <f>G34</f>
        <v>0</v>
      </c>
      <c r="F34" s="123"/>
      <c r="G34" s="114"/>
      <c r="H34" s="123"/>
      <c r="I34" s="129"/>
      <c r="J34" s="181"/>
      <c r="K34" s="18"/>
      <c r="L34" s="34"/>
      <c r="M34" s="35"/>
    </row>
    <row r="35" spans="1:13" s="38" customFormat="1" ht="153.75" customHeight="1" x14ac:dyDescent="0.4">
      <c r="A35" s="151"/>
      <c r="B35" s="148" t="s">
        <v>5</v>
      </c>
      <c r="C35" s="129"/>
      <c r="D35" s="129"/>
      <c r="E35" s="129"/>
      <c r="F35" s="123"/>
      <c r="G35" s="114"/>
      <c r="H35" s="123"/>
      <c r="I35" s="129"/>
      <c r="J35" s="181"/>
      <c r="K35" s="18"/>
      <c r="L35" s="34"/>
      <c r="M35" s="35"/>
    </row>
    <row r="36" spans="1:13" s="78" customFormat="1" ht="52.5" customHeight="1" x14ac:dyDescent="0.25">
      <c r="A36" s="109" t="s">
        <v>34</v>
      </c>
      <c r="B36" s="71" t="s">
        <v>58</v>
      </c>
      <c r="C36" s="118"/>
      <c r="D36" s="118"/>
      <c r="E36" s="119"/>
      <c r="F36" s="120"/>
      <c r="G36" s="72"/>
      <c r="H36" s="120"/>
      <c r="I36" s="121"/>
      <c r="J36" s="160" t="s">
        <v>36</v>
      </c>
      <c r="K36" s="57"/>
      <c r="L36" s="57"/>
      <c r="M36" s="58"/>
    </row>
    <row r="37" spans="1:13" s="38" customFormat="1" ht="355.5" customHeight="1" x14ac:dyDescent="0.4">
      <c r="A37" s="94" t="s">
        <v>1</v>
      </c>
      <c r="B37" s="153" t="s">
        <v>112</v>
      </c>
      <c r="C37" s="150">
        <f>C39+C40+C38</f>
        <v>321407.11</v>
      </c>
      <c r="D37" s="118">
        <f>D39+D40+D38</f>
        <v>321407.13</v>
      </c>
      <c r="E37" s="118">
        <f>E39+E40+E38</f>
        <v>212573.01</v>
      </c>
      <c r="F37" s="120">
        <f t="shared" ref="F37" si="12">E37/D37</f>
        <v>0.66139999999999999</v>
      </c>
      <c r="G37" s="150">
        <f>G39+G40+G38</f>
        <v>212529.1</v>
      </c>
      <c r="H37" s="120">
        <f t="shared" ref="H37" si="13">G37/D37</f>
        <v>0.66120000000000001</v>
      </c>
      <c r="I37" s="118">
        <f>I39+I40+I38</f>
        <v>321407.13</v>
      </c>
      <c r="J37" s="168" t="s">
        <v>124</v>
      </c>
      <c r="K37" s="18"/>
      <c r="L37" s="34"/>
      <c r="M37" s="35"/>
    </row>
    <row r="38" spans="1:13" s="38" customFormat="1" x14ac:dyDescent="0.4">
      <c r="A38" s="85"/>
      <c r="B38" s="148" t="s">
        <v>4</v>
      </c>
      <c r="C38" s="129">
        <v>486.14</v>
      </c>
      <c r="D38" s="129">
        <v>486.14</v>
      </c>
      <c r="E38" s="129">
        <v>0</v>
      </c>
      <c r="F38" s="123">
        <f>E38/D38</f>
        <v>0</v>
      </c>
      <c r="G38" s="114">
        <v>0</v>
      </c>
      <c r="H38" s="123">
        <f>G38/D38</f>
        <v>0</v>
      </c>
      <c r="I38" s="129">
        <f>D38</f>
        <v>486.14</v>
      </c>
      <c r="J38" s="169"/>
      <c r="K38" s="18"/>
      <c r="L38" s="42"/>
      <c r="M38" s="43"/>
    </row>
    <row r="39" spans="1:13" s="38" customFormat="1" x14ac:dyDescent="0.4">
      <c r="A39" s="84"/>
      <c r="B39" s="148" t="s">
        <v>53</v>
      </c>
      <c r="C39" s="129">
        <v>161667.5</v>
      </c>
      <c r="D39" s="129">
        <v>161667.51999999999</v>
      </c>
      <c r="E39" s="129">
        <v>108150.55</v>
      </c>
      <c r="F39" s="123">
        <f t="shared" ref="F39" si="14">E39/D39</f>
        <v>0.66900000000000004</v>
      </c>
      <c r="G39" s="129">
        <v>108106.64</v>
      </c>
      <c r="H39" s="123">
        <f t="shared" ref="H39" si="15">G39/D39</f>
        <v>0.66869999999999996</v>
      </c>
      <c r="I39" s="129">
        <v>161667.51999999999</v>
      </c>
      <c r="J39" s="169"/>
      <c r="K39" s="18"/>
      <c r="L39" s="34"/>
      <c r="M39" s="35"/>
    </row>
    <row r="40" spans="1:13" s="38" customFormat="1" x14ac:dyDescent="0.4">
      <c r="A40" s="84"/>
      <c r="B40" s="148" t="s">
        <v>11</v>
      </c>
      <c r="C40" s="129">
        <v>159253.47</v>
      </c>
      <c r="D40" s="129">
        <v>159253.47</v>
      </c>
      <c r="E40" s="129">
        <v>104422.46</v>
      </c>
      <c r="F40" s="123">
        <f>E40/D40</f>
        <v>0.65569999999999995</v>
      </c>
      <c r="G40" s="114">
        <v>104422.46</v>
      </c>
      <c r="H40" s="123">
        <f>G40/D40</f>
        <v>0.65569999999999995</v>
      </c>
      <c r="I40" s="129">
        <v>159253.47</v>
      </c>
      <c r="J40" s="169"/>
      <c r="K40" s="18"/>
      <c r="L40" s="34"/>
      <c r="M40" s="35"/>
    </row>
    <row r="41" spans="1:13" s="38" customFormat="1" x14ac:dyDescent="0.4">
      <c r="A41" s="84"/>
      <c r="B41" s="148" t="s">
        <v>13</v>
      </c>
      <c r="C41" s="19"/>
      <c r="D41" s="19"/>
      <c r="E41" s="19"/>
      <c r="F41" s="67"/>
      <c r="G41" s="20"/>
      <c r="H41" s="67"/>
      <c r="I41" s="19"/>
      <c r="J41" s="169"/>
      <c r="K41" s="18"/>
      <c r="L41" s="34"/>
      <c r="M41" s="35"/>
    </row>
    <row r="42" spans="1:13" s="38" customFormat="1" x14ac:dyDescent="0.4">
      <c r="A42" s="84"/>
      <c r="B42" s="148" t="s">
        <v>5</v>
      </c>
      <c r="C42" s="19"/>
      <c r="D42" s="19"/>
      <c r="E42" s="19"/>
      <c r="F42" s="67"/>
      <c r="G42" s="20"/>
      <c r="H42" s="67"/>
      <c r="I42" s="19"/>
      <c r="J42" s="169"/>
      <c r="K42" s="18"/>
      <c r="L42" s="34"/>
      <c r="M42" s="35"/>
    </row>
    <row r="43" spans="1:13" s="41" customFormat="1" ht="174.75" customHeight="1" x14ac:dyDescent="0.25">
      <c r="A43" s="95" t="s">
        <v>10</v>
      </c>
      <c r="B43" s="153" t="s">
        <v>113</v>
      </c>
      <c r="C43" s="118">
        <f>C44+C45+C46+C47</f>
        <v>7574.19</v>
      </c>
      <c r="D43" s="118">
        <f>D44+D45+D46+D47</f>
        <v>7574.19</v>
      </c>
      <c r="E43" s="118">
        <f>E44+E45+E46+E47+E48</f>
        <v>1353.16</v>
      </c>
      <c r="F43" s="120">
        <f>E43/D43</f>
        <v>0.1787</v>
      </c>
      <c r="G43" s="150">
        <f>SUM(G44:G48)</f>
        <v>1353.16</v>
      </c>
      <c r="H43" s="120">
        <f>G43/D43</f>
        <v>0.1787</v>
      </c>
      <c r="I43" s="118">
        <f>I44+I45+I46+I47</f>
        <v>7574.19</v>
      </c>
      <c r="J43" s="170" t="s">
        <v>120</v>
      </c>
      <c r="K43" s="18"/>
      <c r="L43" s="34"/>
      <c r="M43" s="35"/>
    </row>
    <row r="44" spans="1:13" s="37" customFormat="1" x14ac:dyDescent="0.25">
      <c r="A44" s="102"/>
      <c r="B44" s="148" t="s">
        <v>4</v>
      </c>
      <c r="C44" s="129"/>
      <c r="D44" s="129"/>
      <c r="E44" s="129"/>
      <c r="F44" s="123"/>
      <c r="G44" s="114"/>
      <c r="H44" s="120"/>
      <c r="I44" s="129"/>
      <c r="J44" s="171"/>
      <c r="K44" s="18"/>
      <c r="L44" s="34"/>
      <c r="M44" s="35"/>
    </row>
    <row r="45" spans="1:13" s="37" customFormat="1" x14ac:dyDescent="0.25">
      <c r="A45" s="102"/>
      <c r="B45" s="148" t="s">
        <v>53</v>
      </c>
      <c r="C45" s="129">
        <v>6701</v>
      </c>
      <c r="D45" s="129">
        <v>6701</v>
      </c>
      <c r="E45" s="129">
        <v>1307.8699999999999</v>
      </c>
      <c r="F45" s="123">
        <f>E45/D45</f>
        <v>0.19520000000000001</v>
      </c>
      <c r="G45" s="114">
        <v>1307.8699999999999</v>
      </c>
      <c r="H45" s="123">
        <f t="shared" ref="H45:H46" si="16">G45/D45</f>
        <v>0.19520000000000001</v>
      </c>
      <c r="I45" s="129">
        <v>6701</v>
      </c>
      <c r="J45" s="171"/>
      <c r="K45" s="18"/>
      <c r="L45" s="34"/>
      <c r="M45" s="35"/>
    </row>
    <row r="46" spans="1:13" s="37" customFormat="1" x14ac:dyDescent="0.25">
      <c r="A46" s="102"/>
      <c r="B46" s="148" t="s">
        <v>11</v>
      </c>
      <c r="C46" s="129">
        <v>873.19</v>
      </c>
      <c r="D46" s="129">
        <v>873.19</v>
      </c>
      <c r="E46" s="129">
        <v>45.29</v>
      </c>
      <c r="F46" s="123">
        <f>E46/D46</f>
        <v>5.1900000000000002E-2</v>
      </c>
      <c r="G46" s="114">
        <v>45.29</v>
      </c>
      <c r="H46" s="123">
        <f t="shared" si="16"/>
        <v>5.1900000000000002E-2</v>
      </c>
      <c r="I46" s="129">
        <v>873.19</v>
      </c>
      <c r="J46" s="171"/>
      <c r="K46" s="18"/>
      <c r="L46" s="34"/>
      <c r="M46" s="35"/>
    </row>
    <row r="47" spans="1:13" s="37" customFormat="1" x14ac:dyDescent="0.25">
      <c r="A47" s="102"/>
      <c r="B47" s="148" t="s">
        <v>13</v>
      </c>
      <c r="C47" s="129">
        <v>0</v>
      </c>
      <c r="D47" s="19">
        <v>0</v>
      </c>
      <c r="E47" s="19"/>
      <c r="F47" s="67">
        <v>0</v>
      </c>
      <c r="G47" s="44"/>
      <c r="H47" s="67"/>
      <c r="I47" s="19">
        <v>0</v>
      </c>
      <c r="J47" s="171"/>
      <c r="K47" s="18"/>
      <c r="L47" s="34"/>
      <c r="M47" s="35"/>
    </row>
    <row r="48" spans="1:13" s="37" customFormat="1" ht="44.25" customHeight="1" x14ac:dyDescent="0.25">
      <c r="A48" s="102"/>
      <c r="B48" s="148" t="s">
        <v>5</v>
      </c>
      <c r="C48" s="19"/>
      <c r="D48" s="19"/>
      <c r="E48" s="19"/>
      <c r="F48" s="67"/>
      <c r="G48" s="20"/>
      <c r="H48" s="67"/>
      <c r="I48" s="19"/>
      <c r="J48" s="171"/>
      <c r="K48" s="18"/>
      <c r="L48" s="34"/>
      <c r="M48" s="35"/>
    </row>
    <row r="49" spans="1:13" s="37" customFormat="1" ht="183" customHeight="1" x14ac:dyDescent="0.25">
      <c r="A49" s="100" t="s">
        <v>35</v>
      </c>
      <c r="B49" s="153" t="s">
        <v>114</v>
      </c>
      <c r="C49" s="150">
        <f>C50+C51+C52+C53</f>
        <v>9497.1</v>
      </c>
      <c r="D49" s="150">
        <f t="shared" ref="D49:E49" si="17">D50+D51+D52+D53</f>
        <v>9497.1</v>
      </c>
      <c r="E49" s="150">
        <f t="shared" si="17"/>
        <v>5127.7</v>
      </c>
      <c r="F49" s="152">
        <f t="shared" ref="F49:F51" si="18">E49/D49</f>
        <v>0.53990000000000005</v>
      </c>
      <c r="G49" s="150">
        <f>G50+G51+G52+G53</f>
        <v>5003.82</v>
      </c>
      <c r="H49" s="152">
        <f t="shared" ref="H49:H51" si="19">G49/D49</f>
        <v>0.52690000000000003</v>
      </c>
      <c r="I49" s="150">
        <f>I50+I51+I52+I53</f>
        <v>9497.1</v>
      </c>
      <c r="J49" s="168" t="s">
        <v>104</v>
      </c>
      <c r="K49" s="18"/>
      <c r="L49" s="34"/>
      <c r="M49" s="35"/>
    </row>
    <row r="50" spans="1:13" s="37" customFormat="1" ht="27.75" customHeight="1" x14ac:dyDescent="0.25">
      <c r="A50" s="100"/>
      <c r="B50" s="148" t="s">
        <v>4</v>
      </c>
      <c r="C50" s="150"/>
      <c r="D50" s="150"/>
      <c r="E50" s="150"/>
      <c r="F50" s="152"/>
      <c r="G50" s="150"/>
      <c r="H50" s="152"/>
      <c r="I50" s="150"/>
      <c r="J50" s="169"/>
      <c r="K50" s="18"/>
      <c r="L50" s="34"/>
      <c r="M50" s="35"/>
    </row>
    <row r="51" spans="1:13" s="37" customFormat="1" ht="27.75" customHeight="1" x14ac:dyDescent="0.25">
      <c r="A51" s="100"/>
      <c r="B51" s="148" t="s">
        <v>16</v>
      </c>
      <c r="C51" s="114">
        <v>9497.1</v>
      </c>
      <c r="D51" s="114">
        <v>9497.1</v>
      </c>
      <c r="E51" s="114">
        <v>5127.7</v>
      </c>
      <c r="F51" s="115">
        <f t="shared" si="18"/>
        <v>0.53990000000000005</v>
      </c>
      <c r="G51" s="114">
        <v>5003.82</v>
      </c>
      <c r="H51" s="115">
        <f t="shared" si="19"/>
        <v>0.52690000000000003</v>
      </c>
      <c r="I51" s="114">
        <f>8749.2+747.9</f>
        <v>9497.1</v>
      </c>
      <c r="J51" s="169"/>
      <c r="K51" s="18"/>
      <c r="L51" s="34"/>
      <c r="M51" s="35"/>
    </row>
    <row r="52" spans="1:13" s="37" customFormat="1" ht="27.75" customHeight="1" x14ac:dyDescent="0.25">
      <c r="A52" s="100"/>
      <c r="B52" s="148" t="s">
        <v>11</v>
      </c>
      <c r="C52" s="79"/>
      <c r="D52" s="79"/>
      <c r="E52" s="79"/>
      <c r="F52" s="82"/>
      <c r="G52" s="79"/>
      <c r="H52" s="82"/>
      <c r="I52" s="79"/>
      <c r="J52" s="169"/>
      <c r="K52" s="18"/>
      <c r="L52" s="34"/>
      <c r="M52" s="35"/>
    </row>
    <row r="53" spans="1:13" s="37" customFormat="1" ht="27.75" customHeight="1" x14ac:dyDescent="0.25">
      <c r="A53" s="100"/>
      <c r="B53" s="148" t="s">
        <v>13</v>
      </c>
      <c r="C53" s="79"/>
      <c r="D53" s="79"/>
      <c r="E53" s="79"/>
      <c r="F53" s="82"/>
      <c r="G53" s="79"/>
      <c r="H53" s="82"/>
      <c r="I53" s="79"/>
      <c r="J53" s="169"/>
      <c r="K53" s="18"/>
      <c r="L53" s="34"/>
      <c r="M53" s="35"/>
    </row>
    <row r="54" spans="1:13" s="37" customFormat="1" ht="27.75" customHeight="1" x14ac:dyDescent="0.25">
      <c r="A54" s="100"/>
      <c r="B54" s="148" t="s">
        <v>5</v>
      </c>
      <c r="C54" s="20"/>
      <c r="D54" s="20"/>
      <c r="E54" s="20"/>
      <c r="F54" s="68"/>
      <c r="G54" s="20"/>
      <c r="H54" s="68"/>
      <c r="I54" s="20"/>
      <c r="J54" s="169"/>
      <c r="K54" s="18"/>
      <c r="L54" s="34"/>
      <c r="M54" s="35"/>
    </row>
    <row r="55" spans="1:13" s="45" customFormat="1" ht="242.25" customHeight="1" x14ac:dyDescent="0.25">
      <c r="A55" s="125" t="s">
        <v>17</v>
      </c>
      <c r="B55" s="122" t="s">
        <v>92</v>
      </c>
      <c r="C55" s="72">
        <f>C56+C57+C58+C59+C60</f>
        <v>1797</v>
      </c>
      <c r="D55" s="72">
        <f>D56+D57+D58+D59+D60</f>
        <v>1797</v>
      </c>
      <c r="E55" s="72">
        <f t="shared" ref="E55" si="20">E56+E57+E58+E59+E60</f>
        <v>1703.92</v>
      </c>
      <c r="F55" s="73">
        <f>E55/D55</f>
        <v>0.94820000000000004</v>
      </c>
      <c r="G55" s="72">
        <f>G56+G57+G58+G59+G60</f>
        <v>1703.92</v>
      </c>
      <c r="H55" s="73">
        <f>G55/D55</f>
        <v>0.94820000000000004</v>
      </c>
      <c r="I55" s="72">
        <f>I56+I57+I58+I59+I60</f>
        <v>1797</v>
      </c>
      <c r="J55" s="168" t="s">
        <v>96</v>
      </c>
      <c r="K55" s="18"/>
      <c r="L55" s="34"/>
      <c r="M55" s="35"/>
    </row>
    <row r="56" spans="1:13" s="37" customFormat="1" ht="30.75" customHeight="1" x14ac:dyDescent="0.25">
      <c r="A56" s="125"/>
      <c r="B56" s="124" t="s">
        <v>4</v>
      </c>
      <c r="C56" s="114">
        <v>0</v>
      </c>
      <c r="D56" s="114">
        <v>0</v>
      </c>
      <c r="E56" s="114">
        <v>0</v>
      </c>
      <c r="F56" s="115"/>
      <c r="G56" s="114">
        <v>0</v>
      </c>
      <c r="H56" s="115"/>
      <c r="I56" s="114">
        <v>0</v>
      </c>
      <c r="J56" s="169"/>
      <c r="K56" s="18"/>
      <c r="L56" s="34"/>
      <c r="M56" s="35"/>
    </row>
    <row r="57" spans="1:13" s="37" customFormat="1" ht="38.25" customHeight="1" x14ac:dyDescent="0.25">
      <c r="A57" s="125"/>
      <c r="B57" s="124" t="s">
        <v>53</v>
      </c>
      <c r="C57" s="114">
        <v>1797</v>
      </c>
      <c r="D57" s="114">
        <v>1797</v>
      </c>
      <c r="E57" s="114">
        <v>1703.92</v>
      </c>
      <c r="F57" s="115">
        <f t="shared" ref="F57" si="21">E57/D57</f>
        <v>0.94820000000000004</v>
      </c>
      <c r="G57" s="114">
        <v>1703.92</v>
      </c>
      <c r="H57" s="115">
        <f t="shared" ref="H57" si="22">G57/D57</f>
        <v>0.94820000000000004</v>
      </c>
      <c r="I57" s="114">
        <f>1070+727</f>
        <v>1797</v>
      </c>
      <c r="J57" s="169"/>
      <c r="K57" s="18"/>
      <c r="L57" s="34"/>
      <c r="M57" s="35"/>
    </row>
    <row r="58" spans="1:13" s="37" customFormat="1" x14ac:dyDescent="0.25">
      <c r="A58" s="125"/>
      <c r="B58" s="124" t="s">
        <v>11</v>
      </c>
      <c r="C58" s="114">
        <v>0</v>
      </c>
      <c r="D58" s="114">
        <v>0</v>
      </c>
      <c r="E58" s="114">
        <f>G58</f>
        <v>0</v>
      </c>
      <c r="F58" s="115"/>
      <c r="G58" s="114">
        <v>0</v>
      </c>
      <c r="H58" s="115"/>
      <c r="I58" s="20">
        <v>0</v>
      </c>
      <c r="J58" s="169"/>
      <c r="K58" s="18"/>
      <c r="L58" s="34"/>
      <c r="M58" s="35"/>
    </row>
    <row r="59" spans="1:13" s="37" customFormat="1" x14ac:dyDescent="0.25">
      <c r="A59" s="125"/>
      <c r="B59" s="124" t="s">
        <v>13</v>
      </c>
      <c r="C59" s="114"/>
      <c r="D59" s="114"/>
      <c r="E59" s="114"/>
      <c r="F59" s="115"/>
      <c r="G59" s="114"/>
      <c r="H59" s="115"/>
      <c r="I59" s="20"/>
      <c r="J59" s="169"/>
      <c r="K59" s="18"/>
      <c r="L59" s="34"/>
      <c r="M59" s="35"/>
    </row>
    <row r="60" spans="1:13" s="37" customFormat="1" ht="30" customHeight="1" x14ac:dyDescent="0.25">
      <c r="A60" s="125"/>
      <c r="B60" s="126" t="s">
        <v>5</v>
      </c>
      <c r="C60" s="114"/>
      <c r="D60" s="114"/>
      <c r="E60" s="114"/>
      <c r="F60" s="115"/>
      <c r="G60" s="114"/>
      <c r="H60" s="115"/>
      <c r="I60" s="20"/>
      <c r="J60" s="169"/>
      <c r="K60" s="18"/>
      <c r="L60" s="34"/>
      <c r="M60" s="35"/>
    </row>
    <row r="61" spans="1:13" s="83" customFormat="1" ht="72.75" customHeight="1" x14ac:dyDescent="0.25">
      <c r="A61" s="109" t="s">
        <v>18</v>
      </c>
      <c r="B61" s="71" t="s">
        <v>66</v>
      </c>
      <c r="C61" s="72"/>
      <c r="D61" s="72"/>
      <c r="E61" s="74"/>
      <c r="F61" s="73"/>
      <c r="G61" s="72"/>
      <c r="H61" s="73"/>
      <c r="I61" s="75"/>
      <c r="J61" s="160" t="s">
        <v>36</v>
      </c>
      <c r="K61" s="57"/>
      <c r="L61" s="57"/>
      <c r="M61" s="58"/>
    </row>
    <row r="62" spans="1:13" s="62" customFormat="1" ht="72" customHeight="1" x14ac:dyDescent="0.25">
      <c r="A62" s="149" t="s">
        <v>19</v>
      </c>
      <c r="B62" s="153" t="s">
        <v>106</v>
      </c>
      <c r="C62" s="150">
        <f>SUM(C63:C66)</f>
        <v>356332.91</v>
      </c>
      <c r="D62" s="150">
        <f>SUM(D63:D66)</f>
        <v>817823.25</v>
      </c>
      <c r="E62" s="150">
        <f>SUM(E63:E66)</f>
        <v>197895.63</v>
      </c>
      <c r="F62" s="120">
        <f>E62/D62</f>
        <v>0.24199999999999999</v>
      </c>
      <c r="G62" s="150">
        <f t="shared" ref="G62" si="23">SUM(G63:G67)</f>
        <v>197889.08</v>
      </c>
      <c r="H62" s="152">
        <f>G62/D62</f>
        <v>0.24199999999999999</v>
      </c>
      <c r="I62" s="150">
        <f>SUM(I63:I66)</f>
        <v>817103.54</v>
      </c>
      <c r="J62" s="172"/>
      <c r="K62" s="57"/>
      <c r="L62" s="57"/>
      <c r="M62" s="58"/>
    </row>
    <row r="63" spans="1:13" s="60" customFormat="1" x14ac:dyDescent="0.25">
      <c r="A63" s="151"/>
      <c r="B63" s="148" t="s">
        <v>4</v>
      </c>
      <c r="C63" s="114">
        <f t="shared" ref="C63:E67" si="24">C69+C117</f>
        <v>11670.93</v>
      </c>
      <c r="D63" s="114">
        <f t="shared" si="24"/>
        <v>11670.93</v>
      </c>
      <c r="E63" s="129">
        <f t="shared" si="24"/>
        <v>1585.44</v>
      </c>
      <c r="F63" s="115">
        <f t="shared" ref="F63:F65" si="25">E63/D63</f>
        <v>0.1358</v>
      </c>
      <c r="G63" s="129">
        <f>G69+G117</f>
        <v>1585.44</v>
      </c>
      <c r="H63" s="115">
        <f t="shared" ref="H63:H65" si="26">G63/D63</f>
        <v>0.1358</v>
      </c>
      <c r="I63" s="114">
        <f>I69+I117</f>
        <v>11650.57</v>
      </c>
      <c r="J63" s="172"/>
      <c r="K63" s="57"/>
      <c r="L63" s="57"/>
      <c r="M63" s="58"/>
    </row>
    <row r="64" spans="1:13" s="60" customFormat="1" x14ac:dyDescent="0.25">
      <c r="A64" s="151"/>
      <c r="B64" s="148" t="s">
        <v>37</v>
      </c>
      <c r="C64" s="114">
        <f t="shared" si="24"/>
        <v>278858.84000000003</v>
      </c>
      <c r="D64" s="114">
        <f t="shared" si="24"/>
        <v>732984.74</v>
      </c>
      <c r="E64" s="129">
        <f t="shared" si="24"/>
        <v>147234.28</v>
      </c>
      <c r="F64" s="115">
        <f t="shared" si="25"/>
        <v>0.2009</v>
      </c>
      <c r="G64" s="129">
        <f>G70+G118</f>
        <v>147227.73000000001</v>
      </c>
      <c r="H64" s="115">
        <f t="shared" si="26"/>
        <v>0.2009</v>
      </c>
      <c r="I64" s="114">
        <f>I70+I118</f>
        <v>732285.39</v>
      </c>
      <c r="J64" s="172"/>
      <c r="K64" s="57"/>
      <c r="L64" s="57"/>
      <c r="M64" s="58"/>
    </row>
    <row r="65" spans="1:13" s="60" customFormat="1" x14ac:dyDescent="0.25">
      <c r="A65" s="151"/>
      <c r="B65" s="148" t="s">
        <v>11</v>
      </c>
      <c r="C65" s="114">
        <f t="shared" si="24"/>
        <v>65803.14</v>
      </c>
      <c r="D65" s="114">
        <f t="shared" si="24"/>
        <v>73167.58</v>
      </c>
      <c r="E65" s="114">
        <f t="shared" si="24"/>
        <v>49075.91</v>
      </c>
      <c r="F65" s="115">
        <f t="shared" si="25"/>
        <v>0.67069999999999996</v>
      </c>
      <c r="G65" s="114">
        <f>G71+G119</f>
        <v>49075.91</v>
      </c>
      <c r="H65" s="115">
        <f t="shared" si="26"/>
        <v>0.67069999999999996</v>
      </c>
      <c r="I65" s="114">
        <f>I71+I119</f>
        <v>73167.58</v>
      </c>
      <c r="J65" s="172"/>
      <c r="K65" s="57"/>
      <c r="L65" s="57"/>
      <c r="M65" s="58"/>
    </row>
    <row r="66" spans="1:13" s="60" customFormat="1" x14ac:dyDescent="0.25">
      <c r="A66" s="151"/>
      <c r="B66" s="148" t="s">
        <v>13</v>
      </c>
      <c r="C66" s="114">
        <f t="shared" si="24"/>
        <v>0</v>
      </c>
      <c r="D66" s="114">
        <f t="shared" si="24"/>
        <v>0</v>
      </c>
      <c r="E66" s="114">
        <f t="shared" si="24"/>
        <v>0</v>
      </c>
      <c r="F66" s="115">
        <v>0</v>
      </c>
      <c r="G66" s="129"/>
      <c r="H66" s="115">
        <v>0</v>
      </c>
      <c r="I66" s="114">
        <f>I72+I120</f>
        <v>0</v>
      </c>
      <c r="J66" s="172"/>
      <c r="K66" s="57"/>
      <c r="L66" s="57"/>
      <c r="M66" s="58"/>
    </row>
    <row r="67" spans="1:13" s="60" customFormat="1" collapsed="1" x14ac:dyDescent="0.25">
      <c r="A67" s="151"/>
      <c r="B67" s="148" t="s">
        <v>5</v>
      </c>
      <c r="C67" s="114">
        <f t="shared" si="24"/>
        <v>0</v>
      </c>
      <c r="D67" s="114">
        <f t="shared" si="24"/>
        <v>0</v>
      </c>
      <c r="E67" s="114">
        <f t="shared" si="24"/>
        <v>0</v>
      </c>
      <c r="F67" s="115"/>
      <c r="G67" s="114"/>
      <c r="H67" s="115"/>
      <c r="I67" s="114">
        <f>I73+I121</f>
        <v>0</v>
      </c>
      <c r="J67" s="172"/>
      <c r="K67" s="57"/>
      <c r="L67" s="57"/>
      <c r="M67" s="58"/>
    </row>
    <row r="68" spans="1:13" s="56" customFormat="1" ht="45.75" customHeight="1" x14ac:dyDescent="0.25">
      <c r="A68" s="90" t="s">
        <v>42</v>
      </c>
      <c r="B68" s="133" t="s">
        <v>73</v>
      </c>
      <c r="C68" s="134">
        <f>SUM(C69:C73)</f>
        <v>339762.29</v>
      </c>
      <c r="D68" s="134">
        <f>SUM(D69:D73)</f>
        <v>801303.92</v>
      </c>
      <c r="E68" s="134">
        <f>SUM(E69:E73)</f>
        <v>196303.64</v>
      </c>
      <c r="F68" s="135">
        <f>E68/D68</f>
        <v>0.245</v>
      </c>
      <c r="G68" s="134">
        <f>SUM(G69:G73)</f>
        <v>196303.64</v>
      </c>
      <c r="H68" s="135">
        <f>G68/D68</f>
        <v>0.245</v>
      </c>
      <c r="I68" s="134">
        <f>SUM(I69:I73)</f>
        <v>801303.92</v>
      </c>
      <c r="J68" s="175"/>
      <c r="K68" s="57"/>
      <c r="L68" s="55"/>
      <c r="M68" s="52"/>
    </row>
    <row r="69" spans="1:13" s="54" customFormat="1" x14ac:dyDescent="0.25">
      <c r="A69" s="93"/>
      <c r="B69" s="128" t="s">
        <v>4</v>
      </c>
      <c r="C69" s="114">
        <f t="shared" ref="C69:I69" si="27">C105+C75</f>
        <v>0</v>
      </c>
      <c r="D69" s="114">
        <f t="shared" si="27"/>
        <v>0</v>
      </c>
      <c r="E69" s="114">
        <f t="shared" si="27"/>
        <v>0</v>
      </c>
      <c r="F69" s="115">
        <f t="shared" si="27"/>
        <v>0</v>
      </c>
      <c r="G69" s="114">
        <f t="shared" si="27"/>
        <v>0</v>
      </c>
      <c r="H69" s="115">
        <f t="shared" si="27"/>
        <v>0</v>
      </c>
      <c r="I69" s="114">
        <f t="shared" si="27"/>
        <v>0</v>
      </c>
      <c r="J69" s="175"/>
      <c r="K69" s="57"/>
      <c r="L69" s="51"/>
      <c r="M69" s="52"/>
    </row>
    <row r="70" spans="1:13" s="54" customFormat="1" x14ac:dyDescent="0.25">
      <c r="A70" s="93"/>
      <c r="B70" s="128" t="s">
        <v>52</v>
      </c>
      <c r="C70" s="114">
        <f>C106+C76</f>
        <v>274232.40000000002</v>
      </c>
      <c r="D70" s="114">
        <f t="shared" ref="D70:I70" si="28">D106+D76</f>
        <v>728358.3</v>
      </c>
      <c r="E70" s="114">
        <f t="shared" si="28"/>
        <v>147227.73000000001</v>
      </c>
      <c r="F70" s="115">
        <f t="shared" si="28"/>
        <v>0.97609999999999997</v>
      </c>
      <c r="G70" s="114">
        <f t="shared" si="28"/>
        <v>147227.73000000001</v>
      </c>
      <c r="H70" s="115">
        <f t="shared" si="28"/>
        <v>0.97609999999999997</v>
      </c>
      <c r="I70" s="114">
        <f t="shared" si="28"/>
        <v>728358.3</v>
      </c>
      <c r="J70" s="175"/>
      <c r="K70" s="57"/>
      <c r="L70" s="51"/>
      <c r="M70" s="52"/>
    </row>
    <row r="71" spans="1:13" s="54" customFormat="1" x14ac:dyDescent="0.25">
      <c r="A71" s="93"/>
      <c r="B71" s="128" t="s">
        <v>11</v>
      </c>
      <c r="C71" s="114">
        <f>C107+C77</f>
        <v>65529.89</v>
      </c>
      <c r="D71" s="114">
        <f t="shared" ref="D71:I71" si="29">D107+D77</f>
        <v>72945.62</v>
      </c>
      <c r="E71" s="114">
        <f t="shared" si="29"/>
        <v>49075.91</v>
      </c>
      <c r="F71" s="115">
        <f t="shared" si="29"/>
        <v>0.97609999999999997</v>
      </c>
      <c r="G71" s="114">
        <f t="shared" si="29"/>
        <v>49075.91</v>
      </c>
      <c r="H71" s="115">
        <f t="shared" si="29"/>
        <v>0.97609999999999997</v>
      </c>
      <c r="I71" s="114">
        <f t="shared" si="29"/>
        <v>72945.62</v>
      </c>
      <c r="J71" s="175"/>
      <c r="K71" s="57"/>
      <c r="L71" s="51"/>
      <c r="M71" s="52"/>
    </row>
    <row r="72" spans="1:13" s="54" customFormat="1" x14ac:dyDescent="0.25">
      <c r="A72" s="93"/>
      <c r="B72" s="128" t="s">
        <v>13</v>
      </c>
      <c r="C72" s="114"/>
      <c r="D72" s="114"/>
      <c r="E72" s="114"/>
      <c r="F72" s="115">
        <v>0</v>
      </c>
      <c r="G72" s="114"/>
      <c r="H72" s="115">
        <v>0</v>
      </c>
      <c r="I72" s="114"/>
      <c r="J72" s="175"/>
      <c r="K72" s="57"/>
      <c r="L72" s="51"/>
      <c r="M72" s="52"/>
    </row>
    <row r="73" spans="1:13" s="54" customFormat="1" x14ac:dyDescent="0.25">
      <c r="A73" s="93"/>
      <c r="B73" s="128" t="s">
        <v>5</v>
      </c>
      <c r="C73" s="114">
        <f t="shared" ref="C73:I73" si="30">C79+C109</f>
        <v>0</v>
      </c>
      <c r="D73" s="114">
        <f t="shared" si="30"/>
        <v>0</v>
      </c>
      <c r="E73" s="114">
        <f t="shared" si="30"/>
        <v>0</v>
      </c>
      <c r="F73" s="115">
        <f t="shared" si="30"/>
        <v>0</v>
      </c>
      <c r="G73" s="114">
        <f t="shared" si="30"/>
        <v>0</v>
      </c>
      <c r="H73" s="115">
        <f t="shared" si="30"/>
        <v>0</v>
      </c>
      <c r="I73" s="114">
        <f t="shared" si="30"/>
        <v>0</v>
      </c>
      <c r="J73" s="175"/>
      <c r="K73" s="57"/>
      <c r="L73" s="51"/>
      <c r="M73" s="52"/>
    </row>
    <row r="74" spans="1:13" s="56" customFormat="1" ht="87" customHeight="1" x14ac:dyDescent="0.25">
      <c r="A74" s="92" t="s">
        <v>43</v>
      </c>
      <c r="B74" s="139" t="s">
        <v>78</v>
      </c>
      <c r="C74" s="134">
        <f>SUM(C75:C79)</f>
        <v>138647.85999999999</v>
      </c>
      <c r="D74" s="134">
        <f>SUM(D75:D79)</f>
        <v>600189.49</v>
      </c>
      <c r="E74" s="134">
        <f>SUM(E75:E79)</f>
        <v>0</v>
      </c>
      <c r="F74" s="135">
        <f>E74/D74</f>
        <v>0</v>
      </c>
      <c r="G74" s="134">
        <f>SUM(G75:G79)</f>
        <v>0</v>
      </c>
      <c r="H74" s="135">
        <f>G74/D74</f>
        <v>0</v>
      </c>
      <c r="I74" s="134">
        <f>SUM(I75:I79)</f>
        <v>600189.49</v>
      </c>
      <c r="J74" s="161"/>
      <c r="K74" s="57"/>
      <c r="L74" s="55"/>
      <c r="M74" s="55"/>
    </row>
    <row r="75" spans="1:13" s="54" customFormat="1" x14ac:dyDescent="0.25">
      <c r="A75" s="88"/>
      <c r="B75" s="128" t="s">
        <v>4</v>
      </c>
      <c r="C75" s="114"/>
      <c r="D75" s="130"/>
      <c r="E75" s="114"/>
      <c r="F75" s="115"/>
      <c r="G75" s="114"/>
      <c r="H75" s="115"/>
      <c r="I75" s="114"/>
      <c r="J75" s="162"/>
      <c r="K75" s="57"/>
      <c r="L75" s="51"/>
      <c r="M75" s="52"/>
    </row>
    <row r="76" spans="1:13" s="54" customFormat="1" x14ac:dyDescent="0.25">
      <c r="A76" s="88"/>
      <c r="B76" s="128" t="s">
        <v>52</v>
      </c>
      <c r="C76" s="114">
        <f t="shared" ref="C76:I77" si="31">C88+C94+C100+C82</f>
        <v>123396.6</v>
      </c>
      <c r="D76" s="114">
        <f t="shared" si="31"/>
        <v>577522.5</v>
      </c>
      <c r="E76" s="114">
        <f t="shared" si="31"/>
        <v>0</v>
      </c>
      <c r="F76" s="114">
        <f t="shared" si="31"/>
        <v>0</v>
      </c>
      <c r="G76" s="114">
        <f t="shared" si="31"/>
        <v>0</v>
      </c>
      <c r="H76" s="114">
        <f t="shared" si="31"/>
        <v>0</v>
      </c>
      <c r="I76" s="114">
        <f t="shared" si="31"/>
        <v>577522.5</v>
      </c>
      <c r="J76" s="162"/>
      <c r="K76" s="57"/>
      <c r="L76" s="51"/>
      <c r="M76" s="52"/>
    </row>
    <row r="77" spans="1:13" s="54" customFormat="1" x14ac:dyDescent="0.25">
      <c r="A77" s="88"/>
      <c r="B77" s="128" t="s">
        <v>38</v>
      </c>
      <c r="C77" s="114">
        <f t="shared" si="31"/>
        <v>15251.26</v>
      </c>
      <c r="D77" s="114">
        <f t="shared" si="31"/>
        <v>22666.99</v>
      </c>
      <c r="E77" s="114">
        <f t="shared" si="31"/>
        <v>0</v>
      </c>
      <c r="F77" s="114">
        <f t="shared" si="31"/>
        <v>0</v>
      </c>
      <c r="G77" s="114">
        <f t="shared" si="31"/>
        <v>0</v>
      </c>
      <c r="H77" s="114">
        <f t="shared" si="31"/>
        <v>0</v>
      </c>
      <c r="I77" s="114">
        <f t="shared" si="31"/>
        <v>22666.99</v>
      </c>
      <c r="J77" s="162"/>
      <c r="K77" s="57"/>
      <c r="L77" s="51"/>
      <c r="M77" s="52"/>
    </row>
    <row r="78" spans="1:13" s="54" customFormat="1" x14ac:dyDescent="0.25">
      <c r="A78" s="88"/>
      <c r="B78" s="128" t="s">
        <v>13</v>
      </c>
      <c r="C78" s="114"/>
      <c r="D78" s="114"/>
      <c r="E78" s="114"/>
      <c r="F78" s="115"/>
      <c r="G78" s="114"/>
      <c r="H78" s="115"/>
      <c r="I78" s="114"/>
      <c r="J78" s="162"/>
      <c r="K78" s="57"/>
      <c r="L78" s="51"/>
      <c r="M78" s="52"/>
    </row>
    <row r="79" spans="1:13" s="54" customFormat="1" x14ac:dyDescent="0.25">
      <c r="A79" s="88"/>
      <c r="B79" s="128" t="s">
        <v>5</v>
      </c>
      <c r="C79" s="114"/>
      <c r="D79" s="130"/>
      <c r="E79" s="114"/>
      <c r="F79" s="115"/>
      <c r="G79" s="114"/>
      <c r="H79" s="115"/>
      <c r="I79" s="114"/>
      <c r="J79" s="162"/>
      <c r="K79" s="57"/>
      <c r="L79" s="51"/>
      <c r="M79" s="52"/>
    </row>
    <row r="80" spans="1:13" s="56" customFormat="1" ht="96" customHeight="1" x14ac:dyDescent="0.25">
      <c r="A80" s="107" t="s">
        <v>79</v>
      </c>
      <c r="B80" s="136" t="s">
        <v>74</v>
      </c>
      <c r="C80" s="137">
        <f>SUM(C81:C85)</f>
        <v>105890.26</v>
      </c>
      <c r="D80" s="137">
        <f>SUM(D81:D85)</f>
        <v>556628.09</v>
      </c>
      <c r="E80" s="137">
        <f>SUM(E81:E85)</f>
        <v>0</v>
      </c>
      <c r="F80" s="138">
        <f>E80/D80</f>
        <v>0</v>
      </c>
      <c r="G80" s="137">
        <f>SUM(G81:G85)</f>
        <v>0</v>
      </c>
      <c r="H80" s="138">
        <f>G80/D80</f>
        <v>0</v>
      </c>
      <c r="I80" s="137">
        <f>SUM(I81:I85)</f>
        <v>556628.09</v>
      </c>
      <c r="J80" s="163" t="s">
        <v>103</v>
      </c>
      <c r="K80" s="108"/>
      <c r="L80" s="55"/>
      <c r="M80" s="55"/>
    </row>
    <row r="81" spans="1:13" s="54" customFormat="1" x14ac:dyDescent="0.25">
      <c r="A81" s="89"/>
      <c r="B81" s="128" t="s">
        <v>4</v>
      </c>
      <c r="C81" s="114"/>
      <c r="D81" s="130"/>
      <c r="E81" s="114"/>
      <c r="F81" s="115"/>
      <c r="G81" s="114"/>
      <c r="H81" s="115"/>
      <c r="I81" s="114"/>
      <c r="J81" s="162"/>
      <c r="K81" s="57"/>
      <c r="L81" s="51"/>
      <c r="M81" s="52"/>
    </row>
    <row r="82" spans="1:13" s="54" customFormat="1" x14ac:dyDescent="0.25">
      <c r="A82" s="89"/>
      <c r="B82" s="128" t="s">
        <v>52</v>
      </c>
      <c r="C82" s="114">
        <v>94242.33</v>
      </c>
      <c r="D82" s="114">
        <v>537564.43000000005</v>
      </c>
      <c r="E82" s="114">
        <v>0</v>
      </c>
      <c r="F82" s="115">
        <f>E82/D82</f>
        <v>0</v>
      </c>
      <c r="G82" s="114">
        <v>0</v>
      </c>
      <c r="H82" s="115">
        <f>G82/D82</f>
        <v>0</v>
      </c>
      <c r="I82" s="114">
        <v>537564.43000000005</v>
      </c>
      <c r="J82" s="162"/>
      <c r="K82" s="57"/>
      <c r="L82" s="51"/>
      <c r="M82" s="52"/>
    </row>
    <row r="83" spans="1:13" s="54" customFormat="1" x14ac:dyDescent="0.25">
      <c r="A83" s="89"/>
      <c r="B83" s="128" t="s">
        <v>38</v>
      </c>
      <c r="C83" s="114">
        <v>11647.93</v>
      </c>
      <c r="D83" s="114">
        <v>19063.66</v>
      </c>
      <c r="E83" s="114">
        <v>0</v>
      </c>
      <c r="F83" s="115">
        <f>E83/D83</f>
        <v>0</v>
      </c>
      <c r="G83" s="114">
        <v>0</v>
      </c>
      <c r="H83" s="115">
        <f>G83/D83</f>
        <v>0</v>
      </c>
      <c r="I83" s="114">
        <v>19063.66</v>
      </c>
      <c r="J83" s="162"/>
      <c r="K83" s="57"/>
      <c r="L83" s="51"/>
      <c r="M83" s="52"/>
    </row>
    <row r="84" spans="1:13" s="54" customFormat="1" x14ac:dyDescent="0.25">
      <c r="A84" s="89"/>
      <c r="B84" s="128" t="s">
        <v>13</v>
      </c>
      <c r="C84" s="114"/>
      <c r="D84" s="114"/>
      <c r="E84" s="114"/>
      <c r="F84" s="115"/>
      <c r="G84" s="114"/>
      <c r="H84" s="115"/>
      <c r="I84" s="114"/>
      <c r="J84" s="162"/>
      <c r="K84" s="57"/>
      <c r="L84" s="51"/>
      <c r="M84" s="52"/>
    </row>
    <row r="85" spans="1:13" s="54" customFormat="1" x14ac:dyDescent="0.25">
      <c r="A85" s="89"/>
      <c r="B85" s="128" t="s">
        <v>5</v>
      </c>
      <c r="C85" s="114"/>
      <c r="D85" s="130"/>
      <c r="E85" s="114"/>
      <c r="F85" s="115"/>
      <c r="G85" s="114"/>
      <c r="H85" s="115"/>
      <c r="I85" s="114"/>
      <c r="J85" s="162"/>
      <c r="K85" s="57"/>
      <c r="L85" s="51"/>
      <c r="M85" s="52"/>
    </row>
    <row r="86" spans="1:13" s="56" customFormat="1" ht="105" customHeight="1" x14ac:dyDescent="0.25">
      <c r="A86" s="91" t="s">
        <v>80</v>
      </c>
      <c r="B86" s="132" t="s">
        <v>101</v>
      </c>
      <c r="C86" s="111">
        <f>SUM(C87:C91)</f>
        <v>30324.68</v>
      </c>
      <c r="D86" s="111">
        <f>SUM(D87:D91)</f>
        <v>30324.68</v>
      </c>
      <c r="E86" s="111">
        <f>SUM(E87:E91)</f>
        <v>0</v>
      </c>
      <c r="F86" s="112">
        <f>E86/D86</f>
        <v>0</v>
      </c>
      <c r="G86" s="111">
        <f>SUM(G87:G91)</f>
        <v>0</v>
      </c>
      <c r="H86" s="112">
        <f>G86/D86</f>
        <v>0</v>
      </c>
      <c r="I86" s="111">
        <f>SUM(I87:I91)</f>
        <v>30324.68</v>
      </c>
      <c r="J86" s="164" t="s">
        <v>102</v>
      </c>
      <c r="K86" s="57"/>
      <c r="L86" s="55"/>
      <c r="M86" s="55"/>
    </row>
    <row r="87" spans="1:13" s="54" customFormat="1" x14ac:dyDescent="0.25">
      <c r="A87" s="89"/>
      <c r="B87" s="128" t="s">
        <v>4</v>
      </c>
      <c r="C87" s="114"/>
      <c r="D87" s="130"/>
      <c r="E87" s="114"/>
      <c r="F87" s="115"/>
      <c r="G87" s="114"/>
      <c r="H87" s="115"/>
      <c r="I87" s="114"/>
      <c r="J87" s="162"/>
      <c r="K87" s="57"/>
      <c r="L87" s="51"/>
      <c r="M87" s="52"/>
    </row>
    <row r="88" spans="1:13" s="54" customFormat="1" x14ac:dyDescent="0.25">
      <c r="A88" s="89"/>
      <c r="B88" s="128" t="s">
        <v>52</v>
      </c>
      <c r="C88" s="114">
        <v>26988.97</v>
      </c>
      <c r="D88" s="114">
        <v>26988.97</v>
      </c>
      <c r="E88" s="114">
        <v>0</v>
      </c>
      <c r="F88" s="115">
        <f>E88/D88</f>
        <v>0</v>
      </c>
      <c r="G88" s="114">
        <v>0</v>
      </c>
      <c r="H88" s="115">
        <f>G88/D88</f>
        <v>0</v>
      </c>
      <c r="I88" s="114">
        <v>26988.97</v>
      </c>
      <c r="J88" s="162"/>
      <c r="K88" s="57"/>
      <c r="L88" s="51"/>
      <c r="M88" s="52"/>
    </row>
    <row r="89" spans="1:13" s="54" customFormat="1" x14ac:dyDescent="0.25">
      <c r="A89" s="89"/>
      <c r="B89" s="128" t="s">
        <v>38</v>
      </c>
      <c r="C89" s="114">
        <v>3335.71</v>
      </c>
      <c r="D89" s="114">
        <v>3335.71</v>
      </c>
      <c r="E89" s="114">
        <v>0</v>
      </c>
      <c r="F89" s="115">
        <f>E89/D89</f>
        <v>0</v>
      </c>
      <c r="G89" s="114">
        <v>0</v>
      </c>
      <c r="H89" s="115">
        <f>G89/D89</f>
        <v>0</v>
      </c>
      <c r="I89" s="114">
        <v>3335.71</v>
      </c>
      <c r="J89" s="162"/>
      <c r="K89" s="57"/>
      <c r="L89" s="51"/>
      <c r="M89" s="52"/>
    </row>
    <row r="90" spans="1:13" s="54" customFormat="1" x14ac:dyDescent="0.25">
      <c r="A90" s="89"/>
      <c r="B90" s="128" t="s">
        <v>13</v>
      </c>
      <c r="C90" s="114"/>
      <c r="D90" s="114"/>
      <c r="E90" s="114"/>
      <c r="F90" s="115"/>
      <c r="G90" s="114"/>
      <c r="H90" s="115"/>
      <c r="I90" s="114"/>
      <c r="J90" s="162"/>
      <c r="K90" s="57"/>
      <c r="L90" s="51"/>
      <c r="M90" s="52"/>
    </row>
    <row r="91" spans="1:13" s="54" customFormat="1" x14ac:dyDescent="0.25">
      <c r="A91" s="89"/>
      <c r="B91" s="128" t="s">
        <v>5</v>
      </c>
      <c r="C91" s="114"/>
      <c r="D91" s="130"/>
      <c r="E91" s="114"/>
      <c r="F91" s="115"/>
      <c r="G91" s="114"/>
      <c r="H91" s="115"/>
      <c r="I91" s="114"/>
      <c r="J91" s="162"/>
      <c r="K91" s="57"/>
      <c r="L91" s="51"/>
      <c r="M91" s="52"/>
    </row>
    <row r="92" spans="1:13" s="56" customFormat="1" ht="60.75" x14ac:dyDescent="0.25">
      <c r="A92" s="107" t="s">
        <v>84</v>
      </c>
      <c r="B92" s="132" t="s">
        <v>85</v>
      </c>
      <c r="C92" s="111">
        <v>0</v>
      </c>
      <c r="D92" s="111">
        <f>SUM(D93:D97)</f>
        <v>10803.8</v>
      </c>
      <c r="E92" s="111">
        <f>SUM(E93:E97)</f>
        <v>0</v>
      </c>
      <c r="F92" s="112">
        <f>E92/D92</f>
        <v>0</v>
      </c>
      <c r="G92" s="111">
        <f>SUM(G93:G97)</f>
        <v>0</v>
      </c>
      <c r="H92" s="112">
        <f>G92/D92</f>
        <v>0</v>
      </c>
      <c r="I92" s="111">
        <f>SUM(I93:I97)</f>
        <v>10803.8</v>
      </c>
      <c r="J92" s="164" t="s">
        <v>86</v>
      </c>
      <c r="K92" s="108"/>
      <c r="L92" s="55"/>
      <c r="M92" s="55"/>
    </row>
    <row r="93" spans="1:13" s="54" customFormat="1" x14ac:dyDescent="0.25">
      <c r="A93" s="89"/>
      <c r="B93" s="128" t="s">
        <v>4</v>
      </c>
      <c r="C93" s="114"/>
      <c r="D93" s="130"/>
      <c r="E93" s="114"/>
      <c r="F93" s="115"/>
      <c r="G93" s="114"/>
      <c r="H93" s="115"/>
      <c r="I93" s="114"/>
      <c r="J93" s="162"/>
      <c r="K93" s="57"/>
      <c r="L93" s="51"/>
      <c r="M93" s="52"/>
    </row>
    <row r="94" spans="1:13" s="54" customFormat="1" x14ac:dyDescent="0.25">
      <c r="A94" s="89"/>
      <c r="B94" s="128" t="s">
        <v>52</v>
      </c>
      <c r="C94" s="114">
        <v>0</v>
      </c>
      <c r="D94" s="114">
        <v>10803.8</v>
      </c>
      <c r="E94" s="114">
        <v>0</v>
      </c>
      <c r="F94" s="115">
        <f>E94/D94</f>
        <v>0</v>
      </c>
      <c r="G94" s="114">
        <v>0</v>
      </c>
      <c r="H94" s="115">
        <f>G94/D94</f>
        <v>0</v>
      </c>
      <c r="I94" s="114">
        <v>10803.8</v>
      </c>
      <c r="J94" s="162"/>
      <c r="K94" s="57"/>
      <c r="L94" s="51"/>
      <c r="M94" s="52"/>
    </row>
    <row r="95" spans="1:13" s="54" customFormat="1" x14ac:dyDescent="0.25">
      <c r="A95" s="89"/>
      <c r="B95" s="128" t="s">
        <v>38</v>
      </c>
      <c r="C95" s="114"/>
      <c r="D95" s="114">
        <v>0</v>
      </c>
      <c r="E95" s="114">
        <v>0</v>
      </c>
      <c r="F95" s="115">
        <v>0</v>
      </c>
      <c r="G95" s="114">
        <v>0</v>
      </c>
      <c r="H95" s="115"/>
      <c r="I95" s="114">
        <v>0</v>
      </c>
      <c r="J95" s="162"/>
      <c r="K95" s="57"/>
      <c r="L95" s="51"/>
      <c r="M95" s="52"/>
    </row>
    <row r="96" spans="1:13" s="54" customFormat="1" x14ac:dyDescent="0.25">
      <c r="A96" s="89"/>
      <c r="B96" s="128" t="s">
        <v>13</v>
      </c>
      <c r="C96" s="114"/>
      <c r="D96" s="114"/>
      <c r="E96" s="114"/>
      <c r="F96" s="115"/>
      <c r="G96" s="114"/>
      <c r="H96" s="115"/>
      <c r="I96" s="114">
        <v>0</v>
      </c>
      <c r="J96" s="162"/>
      <c r="K96" s="57"/>
      <c r="L96" s="51"/>
      <c r="M96" s="52"/>
    </row>
    <row r="97" spans="1:13" s="54" customFormat="1" x14ac:dyDescent="0.25">
      <c r="A97" s="89"/>
      <c r="B97" s="128" t="s">
        <v>5</v>
      </c>
      <c r="C97" s="114"/>
      <c r="D97" s="130"/>
      <c r="E97" s="114"/>
      <c r="F97" s="115"/>
      <c r="G97" s="114"/>
      <c r="H97" s="115"/>
      <c r="I97" s="114"/>
      <c r="J97" s="162"/>
      <c r="K97" s="57"/>
      <c r="L97" s="51"/>
      <c r="M97" s="52"/>
    </row>
    <row r="98" spans="1:13" s="56" customFormat="1" ht="88.5" customHeight="1" x14ac:dyDescent="0.25">
      <c r="A98" s="91" t="s">
        <v>100</v>
      </c>
      <c r="B98" s="132" t="s">
        <v>81</v>
      </c>
      <c r="C98" s="111">
        <f>SUM(C99:C103)</f>
        <v>2432.92</v>
      </c>
      <c r="D98" s="111">
        <f>SUM(D99:D103)</f>
        <v>2432.92</v>
      </c>
      <c r="E98" s="111">
        <f>SUM(E99:E103)</f>
        <v>0</v>
      </c>
      <c r="F98" s="112">
        <f>E98/D98</f>
        <v>0</v>
      </c>
      <c r="G98" s="111">
        <f>SUM(G99:G103)</f>
        <v>0</v>
      </c>
      <c r="H98" s="112">
        <f>G98/D98</f>
        <v>0</v>
      </c>
      <c r="I98" s="111">
        <f>SUM(I99:I103)</f>
        <v>2432.92</v>
      </c>
      <c r="J98" s="164" t="s">
        <v>83</v>
      </c>
      <c r="K98" s="57"/>
      <c r="L98" s="55"/>
      <c r="M98" s="55"/>
    </row>
    <row r="99" spans="1:13" s="54" customFormat="1" x14ac:dyDescent="0.25">
      <c r="A99" s="89"/>
      <c r="B99" s="128" t="s">
        <v>4</v>
      </c>
      <c r="C99" s="114"/>
      <c r="D99" s="130"/>
      <c r="E99" s="114"/>
      <c r="F99" s="115"/>
      <c r="G99" s="114"/>
      <c r="H99" s="115"/>
      <c r="I99" s="114"/>
      <c r="J99" s="162"/>
      <c r="K99" s="57"/>
      <c r="L99" s="51"/>
      <c r="M99" s="52"/>
    </row>
    <row r="100" spans="1:13" s="54" customFormat="1" x14ac:dyDescent="0.25">
      <c r="A100" s="89"/>
      <c r="B100" s="128" t="s">
        <v>52</v>
      </c>
      <c r="C100" s="114">
        <v>2165.3000000000002</v>
      </c>
      <c r="D100" s="114">
        <v>2165.3000000000002</v>
      </c>
      <c r="E100" s="114">
        <v>0</v>
      </c>
      <c r="F100" s="115">
        <f>E100/D100</f>
        <v>0</v>
      </c>
      <c r="G100" s="114">
        <v>0</v>
      </c>
      <c r="H100" s="115">
        <f>G100/D100</f>
        <v>0</v>
      </c>
      <c r="I100" s="114">
        <v>2165.3000000000002</v>
      </c>
      <c r="J100" s="162"/>
      <c r="K100" s="57"/>
      <c r="L100" s="51"/>
      <c r="M100" s="52"/>
    </row>
    <row r="101" spans="1:13" s="54" customFormat="1" x14ac:dyDescent="0.25">
      <c r="A101" s="89"/>
      <c r="B101" s="128" t="s">
        <v>38</v>
      </c>
      <c r="C101" s="114">
        <v>267.62</v>
      </c>
      <c r="D101" s="114">
        <v>267.62</v>
      </c>
      <c r="E101" s="114">
        <v>0</v>
      </c>
      <c r="F101" s="115">
        <v>0</v>
      </c>
      <c r="G101" s="114">
        <v>0</v>
      </c>
      <c r="H101" s="115"/>
      <c r="I101" s="114">
        <v>267.62</v>
      </c>
      <c r="J101" s="162"/>
      <c r="K101" s="57"/>
      <c r="L101" s="51"/>
      <c r="M101" s="52"/>
    </row>
    <row r="102" spans="1:13" s="54" customFormat="1" x14ac:dyDescent="0.25">
      <c r="A102" s="89"/>
      <c r="B102" s="128" t="s">
        <v>13</v>
      </c>
      <c r="C102" s="114"/>
      <c r="D102" s="114"/>
      <c r="E102" s="114"/>
      <c r="F102" s="115"/>
      <c r="G102" s="114"/>
      <c r="H102" s="115"/>
      <c r="I102" s="114"/>
      <c r="J102" s="162"/>
      <c r="K102" s="57"/>
      <c r="L102" s="51"/>
      <c r="M102" s="52"/>
    </row>
    <row r="103" spans="1:13" s="54" customFormat="1" x14ac:dyDescent="0.25">
      <c r="A103" s="89"/>
      <c r="B103" s="128" t="s">
        <v>5</v>
      </c>
      <c r="C103" s="114"/>
      <c r="D103" s="130"/>
      <c r="E103" s="114"/>
      <c r="F103" s="115"/>
      <c r="G103" s="114"/>
      <c r="H103" s="115"/>
      <c r="I103" s="114"/>
      <c r="J103" s="162"/>
      <c r="K103" s="57"/>
      <c r="L103" s="51"/>
      <c r="M103" s="52"/>
    </row>
    <row r="104" spans="1:13" s="56" customFormat="1" ht="64.5" customHeight="1" x14ac:dyDescent="0.25">
      <c r="A104" s="90" t="s">
        <v>60</v>
      </c>
      <c r="B104" s="133" t="s">
        <v>75</v>
      </c>
      <c r="C104" s="134">
        <f>SUM(C105:C109)</f>
        <v>201114.43</v>
      </c>
      <c r="D104" s="134">
        <f>SUM(D105:D109)</f>
        <v>201114.43</v>
      </c>
      <c r="E104" s="134">
        <f>SUM(E105:E109)</f>
        <v>196303.64</v>
      </c>
      <c r="F104" s="135">
        <f>E104/D104</f>
        <v>0.97609999999999997</v>
      </c>
      <c r="G104" s="134">
        <f>SUM(G105:G109)</f>
        <v>196303.64</v>
      </c>
      <c r="H104" s="135">
        <f>G104/D104</f>
        <v>0.97609999999999997</v>
      </c>
      <c r="I104" s="134">
        <f>SUM(I105:I109)</f>
        <v>201114.43</v>
      </c>
      <c r="J104" s="174"/>
      <c r="K104" s="57"/>
      <c r="L104" s="55"/>
      <c r="M104" s="52"/>
    </row>
    <row r="105" spans="1:13" s="54" customFormat="1" ht="30.75" customHeight="1" x14ac:dyDescent="0.25">
      <c r="A105" s="89"/>
      <c r="B105" s="128" t="s">
        <v>4</v>
      </c>
      <c r="C105" s="114">
        <f>C111</f>
        <v>0</v>
      </c>
      <c r="D105" s="114">
        <f>D111</f>
        <v>0</v>
      </c>
      <c r="E105" s="114">
        <f>E111</f>
        <v>0</v>
      </c>
      <c r="F105" s="115"/>
      <c r="G105" s="114"/>
      <c r="H105" s="115"/>
      <c r="I105" s="114"/>
      <c r="J105" s="174"/>
      <c r="K105" s="57"/>
      <c r="L105" s="51"/>
      <c r="M105" s="52"/>
    </row>
    <row r="106" spans="1:13" s="54" customFormat="1" ht="30.75" customHeight="1" x14ac:dyDescent="0.25">
      <c r="A106" s="89"/>
      <c r="B106" s="128" t="s">
        <v>52</v>
      </c>
      <c r="C106" s="114">
        <f t="shared" ref="C106:I109" si="32">C112</f>
        <v>150835.79999999999</v>
      </c>
      <c r="D106" s="114">
        <f t="shared" si="32"/>
        <v>150835.79999999999</v>
      </c>
      <c r="E106" s="114">
        <f t="shared" si="32"/>
        <v>147227.73000000001</v>
      </c>
      <c r="F106" s="115">
        <f>E106/D106</f>
        <v>0.97609999999999997</v>
      </c>
      <c r="G106" s="114">
        <f t="shared" si="32"/>
        <v>147227.73000000001</v>
      </c>
      <c r="H106" s="115">
        <f>G106/D106</f>
        <v>0.97609999999999997</v>
      </c>
      <c r="I106" s="114">
        <f t="shared" si="32"/>
        <v>150835.79999999999</v>
      </c>
      <c r="J106" s="174"/>
      <c r="K106" s="57"/>
      <c r="L106" s="51"/>
      <c r="M106" s="52"/>
    </row>
    <row r="107" spans="1:13" s="54" customFormat="1" ht="30.75" customHeight="1" x14ac:dyDescent="0.25">
      <c r="A107" s="89"/>
      <c r="B107" s="128" t="s">
        <v>38</v>
      </c>
      <c r="C107" s="114">
        <f t="shared" si="32"/>
        <v>50278.63</v>
      </c>
      <c r="D107" s="114">
        <f t="shared" si="32"/>
        <v>50278.63</v>
      </c>
      <c r="E107" s="114">
        <f t="shared" si="32"/>
        <v>49075.91</v>
      </c>
      <c r="F107" s="115">
        <f>E107/D107</f>
        <v>0.97609999999999997</v>
      </c>
      <c r="G107" s="114">
        <f t="shared" si="32"/>
        <v>49075.91</v>
      </c>
      <c r="H107" s="115">
        <f>G107/D107</f>
        <v>0.97609999999999997</v>
      </c>
      <c r="I107" s="114">
        <f t="shared" si="32"/>
        <v>50278.63</v>
      </c>
      <c r="J107" s="174"/>
      <c r="K107" s="57"/>
      <c r="L107" s="51"/>
      <c r="M107" s="52"/>
    </row>
    <row r="108" spans="1:13" s="54" customFormat="1" ht="30.75" customHeight="1" x14ac:dyDescent="0.25">
      <c r="A108" s="89"/>
      <c r="B108" s="128" t="s">
        <v>13</v>
      </c>
      <c r="C108" s="114">
        <f t="shared" si="32"/>
        <v>0</v>
      </c>
      <c r="D108" s="114">
        <f t="shared" si="32"/>
        <v>0</v>
      </c>
      <c r="E108" s="114">
        <f>E114</f>
        <v>0</v>
      </c>
      <c r="F108" s="115"/>
      <c r="G108" s="114">
        <f>G114</f>
        <v>0</v>
      </c>
      <c r="H108" s="115"/>
      <c r="I108" s="114">
        <f t="shared" ref="I108" si="33">I114</f>
        <v>0</v>
      </c>
      <c r="J108" s="174"/>
      <c r="K108" s="57"/>
      <c r="L108" s="51"/>
      <c r="M108" s="52"/>
    </row>
    <row r="109" spans="1:13" s="54" customFormat="1" ht="30.75" customHeight="1" x14ac:dyDescent="0.25">
      <c r="A109" s="89"/>
      <c r="B109" s="128" t="s">
        <v>5</v>
      </c>
      <c r="C109" s="114">
        <f t="shared" si="32"/>
        <v>0</v>
      </c>
      <c r="D109" s="114">
        <f t="shared" si="32"/>
        <v>0</v>
      </c>
      <c r="E109" s="114">
        <f>E115</f>
        <v>0</v>
      </c>
      <c r="F109" s="115"/>
      <c r="G109" s="114"/>
      <c r="H109" s="115"/>
      <c r="I109" s="114"/>
      <c r="J109" s="174"/>
      <c r="K109" s="57"/>
      <c r="L109" s="51"/>
      <c r="M109" s="52"/>
    </row>
    <row r="110" spans="1:13" s="53" customFormat="1" ht="32.25" customHeight="1" x14ac:dyDescent="0.25">
      <c r="A110" s="89" t="s">
        <v>65</v>
      </c>
      <c r="B110" s="110" t="s">
        <v>56</v>
      </c>
      <c r="C110" s="111">
        <f>SUM(C111:C115)</f>
        <v>201114.43</v>
      </c>
      <c r="D110" s="111">
        <f>SUM(D111:D115)</f>
        <v>201114.43</v>
      </c>
      <c r="E110" s="111">
        <f>SUM(E111:E115)</f>
        <v>196303.64</v>
      </c>
      <c r="F110" s="112">
        <f>E110/D110</f>
        <v>0.97609999999999997</v>
      </c>
      <c r="G110" s="111">
        <f>SUM(G111:G115)</f>
        <v>196303.64</v>
      </c>
      <c r="H110" s="112">
        <f>G110/D110</f>
        <v>0.97609999999999997</v>
      </c>
      <c r="I110" s="111">
        <f>SUM(I111:I115)</f>
        <v>201114.43</v>
      </c>
      <c r="J110" s="176" t="s">
        <v>99</v>
      </c>
      <c r="K110" s="57"/>
      <c r="L110" s="55"/>
      <c r="M110" s="52"/>
    </row>
    <row r="111" spans="1:13" s="54" customFormat="1" ht="32.25" customHeight="1" x14ac:dyDescent="0.25">
      <c r="A111" s="89"/>
      <c r="B111" s="128" t="s">
        <v>4</v>
      </c>
      <c r="C111" s="114"/>
      <c r="D111" s="130"/>
      <c r="E111" s="114"/>
      <c r="F111" s="115"/>
      <c r="G111" s="114"/>
      <c r="H111" s="115"/>
      <c r="I111" s="114"/>
      <c r="J111" s="176"/>
      <c r="K111" s="57"/>
      <c r="L111" s="51"/>
      <c r="M111" s="52"/>
    </row>
    <row r="112" spans="1:13" s="54" customFormat="1" ht="33.75" customHeight="1" x14ac:dyDescent="0.25">
      <c r="A112" s="89"/>
      <c r="B112" s="128" t="s">
        <v>52</v>
      </c>
      <c r="C112" s="114">
        <v>150835.79999999999</v>
      </c>
      <c r="D112" s="114">
        <v>150835.79999999999</v>
      </c>
      <c r="E112" s="114">
        <v>147227.73000000001</v>
      </c>
      <c r="F112" s="115">
        <f>E112/D112</f>
        <v>0.97609999999999997</v>
      </c>
      <c r="G112" s="114">
        <v>147227.73000000001</v>
      </c>
      <c r="H112" s="115">
        <f>G112/D112</f>
        <v>0.97609999999999997</v>
      </c>
      <c r="I112" s="114">
        <v>150835.79999999999</v>
      </c>
      <c r="J112" s="176"/>
      <c r="K112" s="57"/>
      <c r="L112" s="51"/>
      <c r="M112" s="52"/>
    </row>
    <row r="113" spans="1:13" s="54" customFormat="1" ht="35.25" customHeight="1" x14ac:dyDescent="0.25">
      <c r="A113" s="89"/>
      <c r="B113" s="128" t="s">
        <v>38</v>
      </c>
      <c r="C113" s="114">
        <v>50278.63</v>
      </c>
      <c r="D113" s="114">
        <v>50278.63</v>
      </c>
      <c r="E113" s="114">
        <v>49075.91</v>
      </c>
      <c r="F113" s="115">
        <f>E113/D113</f>
        <v>0.97609999999999997</v>
      </c>
      <c r="G113" s="114">
        <v>49075.91</v>
      </c>
      <c r="H113" s="115">
        <f>G113/D113</f>
        <v>0.97609999999999997</v>
      </c>
      <c r="I113" s="114">
        <v>50278.63</v>
      </c>
      <c r="J113" s="176"/>
      <c r="K113" s="57"/>
      <c r="L113" s="51"/>
      <c r="M113" s="52"/>
    </row>
    <row r="114" spans="1:13" s="54" customFormat="1" ht="32.25" customHeight="1" x14ac:dyDescent="0.25">
      <c r="A114" s="89"/>
      <c r="B114" s="128" t="s">
        <v>13</v>
      </c>
      <c r="C114" s="114">
        <v>0</v>
      </c>
      <c r="D114" s="114">
        <v>0</v>
      </c>
      <c r="E114" s="114"/>
      <c r="F114" s="115"/>
      <c r="G114" s="114"/>
      <c r="H114" s="115">
        <v>0</v>
      </c>
      <c r="I114" s="114"/>
      <c r="J114" s="176"/>
      <c r="K114" s="57"/>
      <c r="L114" s="51"/>
      <c r="M114" s="52"/>
    </row>
    <row r="115" spans="1:13" s="54" customFormat="1" ht="32.25" customHeight="1" x14ac:dyDescent="0.25">
      <c r="A115" s="88"/>
      <c r="B115" s="128" t="s">
        <v>5</v>
      </c>
      <c r="C115" s="114"/>
      <c r="D115" s="130"/>
      <c r="E115" s="114"/>
      <c r="F115" s="115"/>
      <c r="G115" s="114"/>
      <c r="H115" s="115"/>
      <c r="I115" s="116"/>
      <c r="J115" s="176"/>
      <c r="K115" s="57"/>
      <c r="L115" s="51"/>
      <c r="M115" s="52"/>
    </row>
    <row r="116" spans="1:13" s="62" customFormat="1" ht="65.25" customHeight="1" x14ac:dyDescent="0.25">
      <c r="A116" s="98" t="s">
        <v>44</v>
      </c>
      <c r="B116" s="144" t="s">
        <v>76</v>
      </c>
      <c r="C116" s="145">
        <f>SUM(C117:C121)</f>
        <v>16570.62</v>
      </c>
      <c r="D116" s="145">
        <f t="shared" ref="D116" si="34">SUM(D117:D121)</f>
        <v>16519.330000000002</v>
      </c>
      <c r="E116" s="145">
        <f>SUM(E117:E121)</f>
        <v>1591.99</v>
      </c>
      <c r="F116" s="146">
        <f t="shared" ref="F116:F125" si="35">E116/D116</f>
        <v>9.64E-2</v>
      </c>
      <c r="G116" s="134">
        <f>SUM(G117:G121)</f>
        <v>1585.44</v>
      </c>
      <c r="H116" s="146">
        <f t="shared" ref="H116:H125" si="36">G116/D116</f>
        <v>9.6000000000000002E-2</v>
      </c>
      <c r="I116" s="145">
        <f>SUM(I117:I121)</f>
        <v>15799.62</v>
      </c>
      <c r="J116" s="177"/>
      <c r="K116" s="57"/>
      <c r="L116" s="57"/>
      <c r="M116" s="58"/>
    </row>
    <row r="117" spans="1:13" s="60" customFormat="1" x14ac:dyDescent="0.25">
      <c r="A117" s="99"/>
      <c r="B117" s="127" t="s">
        <v>4</v>
      </c>
      <c r="C117" s="129">
        <f>C141+C123+C129+C135+C147</f>
        <v>11670.93</v>
      </c>
      <c r="D117" s="129">
        <f t="shared" ref="D117" si="37">D141+D123+D129+D135+D147</f>
        <v>11670.93</v>
      </c>
      <c r="E117" s="129">
        <f>E123+E129+E135+E141+E147</f>
        <v>1585.44</v>
      </c>
      <c r="F117" s="123">
        <f t="shared" si="35"/>
        <v>0.1358</v>
      </c>
      <c r="G117" s="114">
        <f>G141+G123+G129+G135+G147</f>
        <v>1585.44</v>
      </c>
      <c r="H117" s="123">
        <f t="shared" si="36"/>
        <v>0.1358</v>
      </c>
      <c r="I117" s="129">
        <f>I123+I129+I135+I141+I147</f>
        <v>11650.57</v>
      </c>
      <c r="J117" s="177"/>
      <c r="K117" s="57"/>
      <c r="L117" s="57"/>
      <c r="M117" s="58"/>
    </row>
    <row r="118" spans="1:13" s="60" customFormat="1" x14ac:dyDescent="0.25">
      <c r="A118" s="99"/>
      <c r="B118" s="127" t="s">
        <v>37</v>
      </c>
      <c r="C118" s="129">
        <f>C142+C124+C130+C136+C148</f>
        <v>4626.4399999999996</v>
      </c>
      <c r="D118" s="129">
        <f t="shared" ref="C118:E121" si="38">D142+D124+D130+D136+D148</f>
        <v>4626.4399999999996</v>
      </c>
      <c r="E118" s="129">
        <f>E124++E130+E136+E142+E148</f>
        <v>6.55</v>
      </c>
      <c r="F118" s="123">
        <f t="shared" si="35"/>
        <v>1.4E-3</v>
      </c>
      <c r="G118" s="114">
        <f>G142+G124+G130+G136+G148</f>
        <v>0</v>
      </c>
      <c r="H118" s="123">
        <f t="shared" si="36"/>
        <v>0</v>
      </c>
      <c r="I118" s="129">
        <f>I124+I130+I136+I142+I148</f>
        <v>3927.09</v>
      </c>
      <c r="J118" s="177"/>
      <c r="K118" s="57"/>
      <c r="L118" s="57"/>
      <c r="M118" s="58"/>
    </row>
    <row r="119" spans="1:13" s="60" customFormat="1" x14ac:dyDescent="0.25">
      <c r="A119" s="99"/>
      <c r="B119" s="127" t="s">
        <v>38</v>
      </c>
      <c r="C119" s="129">
        <f t="shared" si="38"/>
        <v>273.25</v>
      </c>
      <c r="D119" s="129">
        <f t="shared" si="38"/>
        <v>221.96</v>
      </c>
      <c r="E119" s="129">
        <f>E143+E125+E131+E137+E149</f>
        <v>0</v>
      </c>
      <c r="F119" s="123">
        <f t="shared" si="35"/>
        <v>0</v>
      </c>
      <c r="G119" s="114">
        <f>G143+G125+G131+G137+G149</f>
        <v>0</v>
      </c>
      <c r="H119" s="123">
        <f t="shared" si="36"/>
        <v>0</v>
      </c>
      <c r="I119" s="129">
        <f>I125+I131+I137+I143+I149</f>
        <v>221.96</v>
      </c>
      <c r="J119" s="177"/>
      <c r="K119" s="57"/>
      <c r="L119" s="57"/>
      <c r="M119" s="58"/>
    </row>
    <row r="120" spans="1:13" s="60" customFormat="1" x14ac:dyDescent="0.25">
      <c r="A120" s="99"/>
      <c r="B120" s="127" t="s">
        <v>13</v>
      </c>
      <c r="C120" s="129">
        <f t="shared" si="38"/>
        <v>0</v>
      </c>
      <c r="D120" s="129">
        <f t="shared" si="38"/>
        <v>0</v>
      </c>
      <c r="E120" s="129">
        <f t="shared" si="38"/>
        <v>0</v>
      </c>
      <c r="F120" s="123"/>
      <c r="G120" s="114"/>
      <c r="H120" s="123"/>
      <c r="I120" s="129"/>
      <c r="J120" s="177"/>
      <c r="K120" s="57"/>
      <c r="L120" s="57"/>
      <c r="M120" s="58"/>
    </row>
    <row r="121" spans="1:13" s="60" customFormat="1" collapsed="1" x14ac:dyDescent="0.25">
      <c r="A121" s="99"/>
      <c r="B121" s="127" t="s">
        <v>5</v>
      </c>
      <c r="C121" s="129">
        <f t="shared" si="38"/>
        <v>0</v>
      </c>
      <c r="D121" s="129">
        <f t="shared" si="38"/>
        <v>0</v>
      </c>
      <c r="E121" s="129">
        <f t="shared" si="38"/>
        <v>0</v>
      </c>
      <c r="F121" s="123"/>
      <c r="G121" s="114"/>
      <c r="H121" s="123"/>
      <c r="I121" s="129"/>
      <c r="J121" s="177"/>
      <c r="K121" s="57"/>
      <c r="L121" s="57"/>
      <c r="M121" s="58"/>
    </row>
    <row r="122" spans="1:13" s="61" customFormat="1" ht="45" customHeight="1" x14ac:dyDescent="0.25">
      <c r="A122" s="96" t="s">
        <v>45</v>
      </c>
      <c r="B122" s="140" t="s">
        <v>39</v>
      </c>
      <c r="C122" s="141">
        <f t="shared" ref="C122:E122" si="39">SUM(C123:C127)</f>
        <v>4490.5200000000004</v>
      </c>
      <c r="D122" s="141">
        <f t="shared" si="39"/>
        <v>4439.2299999999996</v>
      </c>
      <c r="E122" s="141">
        <f t="shared" si="39"/>
        <v>0</v>
      </c>
      <c r="F122" s="142">
        <f>E122/D122</f>
        <v>0</v>
      </c>
      <c r="G122" s="111">
        <f>SUM(G123:G127)</f>
        <v>0</v>
      </c>
      <c r="H122" s="142">
        <f t="shared" si="36"/>
        <v>0</v>
      </c>
      <c r="I122" s="141">
        <f>I123+I124+I125</f>
        <v>4439.2299999999996</v>
      </c>
      <c r="J122" s="173" t="s">
        <v>118</v>
      </c>
      <c r="K122" s="57"/>
      <c r="L122" s="57"/>
      <c r="M122" s="58"/>
    </row>
    <row r="123" spans="1:13" s="60" customFormat="1" ht="39" customHeight="1" x14ac:dyDescent="0.25">
      <c r="A123" s="96"/>
      <c r="B123" s="127" t="s">
        <v>54</v>
      </c>
      <c r="C123" s="129">
        <v>572.83000000000004</v>
      </c>
      <c r="D123" s="129">
        <v>572.83000000000004</v>
      </c>
      <c r="E123" s="129"/>
      <c r="F123" s="142">
        <f>E123/D123</f>
        <v>0</v>
      </c>
      <c r="G123" s="114"/>
      <c r="H123" s="142">
        <f>G123/D123</f>
        <v>0</v>
      </c>
      <c r="I123" s="147">
        <v>572.83000000000004</v>
      </c>
      <c r="J123" s="173"/>
      <c r="K123" s="57"/>
      <c r="L123" s="57"/>
      <c r="M123" s="58"/>
    </row>
    <row r="124" spans="1:13" s="60" customFormat="1" ht="39" customHeight="1" x14ac:dyDescent="0.25">
      <c r="A124" s="96"/>
      <c r="B124" s="127" t="s">
        <v>52</v>
      </c>
      <c r="C124" s="129">
        <v>3644.44</v>
      </c>
      <c r="D124" s="129">
        <v>3644.44</v>
      </c>
      <c r="E124" s="129"/>
      <c r="F124" s="142">
        <f>E124/D124</f>
        <v>0</v>
      </c>
      <c r="G124" s="114"/>
      <c r="H124" s="142">
        <f>G124/D124</f>
        <v>0</v>
      </c>
      <c r="I124" s="147">
        <v>3644.44</v>
      </c>
      <c r="J124" s="173"/>
      <c r="K124" s="57"/>
      <c r="L124" s="57"/>
      <c r="M124" s="58"/>
    </row>
    <row r="125" spans="1:13" s="60" customFormat="1" ht="39" customHeight="1" x14ac:dyDescent="0.25">
      <c r="A125" s="96"/>
      <c r="B125" s="127" t="s">
        <v>38</v>
      </c>
      <c r="C125" s="129">
        <v>273.25</v>
      </c>
      <c r="D125" s="129">
        <v>221.96</v>
      </c>
      <c r="E125" s="129"/>
      <c r="F125" s="123">
        <f t="shared" si="35"/>
        <v>0</v>
      </c>
      <c r="G125" s="129"/>
      <c r="H125" s="142">
        <f t="shared" si="36"/>
        <v>0</v>
      </c>
      <c r="I125" s="147">
        <v>221.96</v>
      </c>
      <c r="J125" s="173"/>
      <c r="K125" s="57"/>
      <c r="L125" s="57"/>
      <c r="M125" s="58"/>
    </row>
    <row r="126" spans="1:13" s="60" customFormat="1" ht="22.5" customHeight="1" x14ac:dyDescent="0.25">
      <c r="A126" s="96"/>
      <c r="B126" s="127" t="s">
        <v>13</v>
      </c>
      <c r="C126" s="129"/>
      <c r="D126" s="118"/>
      <c r="E126" s="129"/>
      <c r="F126" s="123"/>
      <c r="G126" s="114"/>
      <c r="H126" s="123"/>
      <c r="I126" s="143"/>
      <c r="J126" s="173"/>
      <c r="K126" s="57"/>
      <c r="L126" s="57"/>
      <c r="M126" s="58"/>
    </row>
    <row r="127" spans="1:13" s="60" customFormat="1" ht="36" customHeight="1" collapsed="1" x14ac:dyDescent="0.25">
      <c r="A127" s="96"/>
      <c r="B127" s="127" t="s">
        <v>5</v>
      </c>
      <c r="C127" s="129"/>
      <c r="D127" s="118"/>
      <c r="E127" s="129"/>
      <c r="F127" s="123"/>
      <c r="G127" s="114"/>
      <c r="H127" s="123"/>
      <c r="I127" s="143"/>
      <c r="J127" s="173"/>
      <c r="K127" s="57"/>
      <c r="L127" s="57"/>
      <c r="M127" s="58"/>
    </row>
    <row r="128" spans="1:13" s="61" customFormat="1" ht="146.25" customHeight="1" x14ac:dyDescent="0.25">
      <c r="A128" s="96" t="s">
        <v>46</v>
      </c>
      <c r="B128" s="140" t="s">
        <v>40</v>
      </c>
      <c r="C128" s="141">
        <f t="shared" ref="C128:E128" si="40">SUM(C129:C133)</f>
        <v>13.1</v>
      </c>
      <c r="D128" s="141">
        <f t="shared" si="40"/>
        <v>13.1</v>
      </c>
      <c r="E128" s="141">
        <f t="shared" si="40"/>
        <v>6.55</v>
      </c>
      <c r="F128" s="142">
        <f t="shared" ref="F128:F152" si="41">E128/D128</f>
        <v>0.5</v>
      </c>
      <c r="G128" s="111">
        <f>G130</f>
        <v>0</v>
      </c>
      <c r="H128" s="142">
        <f t="shared" ref="H128:H152" si="42">G128/D128</f>
        <v>0</v>
      </c>
      <c r="I128" s="147">
        <f>I130</f>
        <v>13.1</v>
      </c>
      <c r="J128" s="165" t="s">
        <v>122</v>
      </c>
      <c r="K128" s="57"/>
      <c r="L128" s="57"/>
      <c r="M128" s="58"/>
    </row>
    <row r="129" spans="1:13" s="60" customFormat="1" x14ac:dyDescent="0.25">
      <c r="A129" s="96"/>
      <c r="B129" s="127" t="s">
        <v>4</v>
      </c>
      <c r="C129" s="129"/>
      <c r="D129" s="129"/>
      <c r="E129" s="129"/>
      <c r="F129" s="123"/>
      <c r="G129" s="114"/>
      <c r="H129" s="123"/>
      <c r="I129" s="143"/>
      <c r="J129" s="160"/>
      <c r="K129" s="57"/>
      <c r="L129" s="57"/>
      <c r="M129" s="58"/>
    </row>
    <row r="130" spans="1:13" s="60" customFormat="1" x14ac:dyDescent="0.25">
      <c r="A130" s="96"/>
      <c r="B130" s="127" t="s">
        <v>37</v>
      </c>
      <c r="C130" s="129">
        <v>13.1</v>
      </c>
      <c r="D130" s="129">
        <v>13.1</v>
      </c>
      <c r="E130" s="129">
        <v>6.55</v>
      </c>
      <c r="F130" s="123">
        <f t="shared" si="41"/>
        <v>0.5</v>
      </c>
      <c r="G130" s="114"/>
      <c r="H130" s="123">
        <f t="shared" si="42"/>
        <v>0</v>
      </c>
      <c r="I130" s="147">
        <v>13.1</v>
      </c>
      <c r="J130" s="160"/>
      <c r="K130" s="57"/>
      <c r="L130" s="57"/>
      <c r="M130" s="58"/>
    </row>
    <row r="131" spans="1:13" s="60" customFormat="1" x14ac:dyDescent="0.25">
      <c r="A131" s="96"/>
      <c r="B131" s="127" t="s">
        <v>38</v>
      </c>
      <c r="C131" s="129"/>
      <c r="D131" s="129"/>
      <c r="E131" s="129"/>
      <c r="F131" s="123"/>
      <c r="G131" s="114"/>
      <c r="H131" s="123"/>
      <c r="I131" s="143"/>
      <c r="J131" s="160"/>
      <c r="K131" s="57"/>
      <c r="L131" s="57"/>
      <c r="M131" s="58"/>
    </row>
    <row r="132" spans="1:13" s="60" customFormat="1" x14ac:dyDescent="0.25">
      <c r="A132" s="96"/>
      <c r="B132" s="127" t="s">
        <v>13</v>
      </c>
      <c r="C132" s="129"/>
      <c r="D132" s="129"/>
      <c r="E132" s="129"/>
      <c r="F132" s="123"/>
      <c r="G132" s="114"/>
      <c r="H132" s="123"/>
      <c r="I132" s="143"/>
      <c r="J132" s="160"/>
      <c r="K132" s="57"/>
      <c r="L132" s="57"/>
      <c r="M132" s="58"/>
    </row>
    <row r="133" spans="1:13" s="60" customFormat="1" ht="27.75" customHeight="1" collapsed="1" x14ac:dyDescent="0.25">
      <c r="A133" s="96"/>
      <c r="B133" s="127" t="s">
        <v>5</v>
      </c>
      <c r="C133" s="129"/>
      <c r="D133" s="129"/>
      <c r="E133" s="129"/>
      <c r="F133" s="123"/>
      <c r="G133" s="114"/>
      <c r="H133" s="123"/>
      <c r="I133" s="143"/>
      <c r="J133" s="160"/>
      <c r="K133" s="57"/>
      <c r="L133" s="57"/>
      <c r="M133" s="58"/>
    </row>
    <row r="134" spans="1:13" s="97" customFormat="1" ht="84.75" customHeight="1" outlineLevel="1" x14ac:dyDescent="0.25">
      <c r="A134" s="96" t="s">
        <v>47</v>
      </c>
      <c r="B134" s="140" t="s">
        <v>77</v>
      </c>
      <c r="C134" s="141">
        <f>SUM(C135:C139)</f>
        <v>7927.2</v>
      </c>
      <c r="D134" s="141">
        <f t="shared" ref="D134:E134" si="43">SUM(D135:D139)</f>
        <v>7927.2</v>
      </c>
      <c r="E134" s="141">
        <f t="shared" si="43"/>
        <v>0</v>
      </c>
      <c r="F134" s="142">
        <f t="shared" si="41"/>
        <v>0</v>
      </c>
      <c r="G134" s="111">
        <f>SUM(G135:G139)</f>
        <v>0</v>
      </c>
      <c r="H134" s="142">
        <f t="shared" si="42"/>
        <v>0</v>
      </c>
      <c r="I134" s="129">
        <f>I135</f>
        <v>7927.2</v>
      </c>
      <c r="J134" s="173" t="s">
        <v>119</v>
      </c>
      <c r="K134" s="57"/>
      <c r="L134" s="57"/>
      <c r="M134" s="58"/>
    </row>
    <row r="135" spans="1:13" s="60" customFormat="1" outlineLevel="1" x14ac:dyDescent="0.25">
      <c r="A135" s="96"/>
      <c r="B135" s="127" t="s">
        <v>4</v>
      </c>
      <c r="C135" s="129">
        <v>7927.2</v>
      </c>
      <c r="D135" s="129">
        <v>7927.2</v>
      </c>
      <c r="E135" s="129"/>
      <c r="F135" s="123">
        <f t="shared" si="41"/>
        <v>0</v>
      </c>
      <c r="G135" s="114"/>
      <c r="H135" s="123">
        <f t="shared" si="42"/>
        <v>0</v>
      </c>
      <c r="I135" s="129">
        <f>7134.5+792.7</f>
        <v>7927.2</v>
      </c>
      <c r="J135" s="173"/>
      <c r="K135" s="57"/>
      <c r="L135" s="57"/>
      <c r="M135" s="58"/>
    </row>
    <row r="136" spans="1:13" s="60" customFormat="1" outlineLevel="1" x14ac:dyDescent="0.25">
      <c r="A136" s="96"/>
      <c r="B136" s="127" t="s">
        <v>37</v>
      </c>
      <c r="C136" s="129"/>
      <c r="D136" s="129"/>
      <c r="E136" s="129"/>
      <c r="F136" s="123"/>
      <c r="G136" s="114"/>
      <c r="H136" s="123"/>
      <c r="I136" s="143"/>
      <c r="J136" s="173"/>
      <c r="K136" s="57"/>
      <c r="L136" s="57"/>
      <c r="M136" s="58"/>
    </row>
    <row r="137" spans="1:13" s="60" customFormat="1" outlineLevel="1" x14ac:dyDescent="0.25">
      <c r="A137" s="96"/>
      <c r="B137" s="127" t="s">
        <v>38</v>
      </c>
      <c r="C137" s="129"/>
      <c r="D137" s="129"/>
      <c r="E137" s="129"/>
      <c r="F137" s="123"/>
      <c r="G137" s="114"/>
      <c r="H137" s="123"/>
      <c r="I137" s="143"/>
      <c r="J137" s="173"/>
      <c r="K137" s="57"/>
      <c r="L137" s="57"/>
      <c r="M137" s="58"/>
    </row>
    <row r="138" spans="1:13" s="60" customFormat="1" outlineLevel="1" x14ac:dyDescent="0.25">
      <c r="A138" s="96"/>
      <c r="B138" s="127" t="s">
        <v>13</v>
      </c>
      <c r="C138" s="129"/>
      <c r="D138" s="118"/>
      <c r="E138" s="129"/>
      <c r="F138" s="123"/>
      <c r="G138" s="114"/>
      <c r="H138" s="123"/>
      <c r="I138" s="143"/>
      <c r="J138" s="173"/>
      <c r="K138" s="57"/>
      <c r="L138" s="57"/>
      <c r="M138" s="58"/>
    </row>
    <row r="139" spans="1:13" s="60" customFormat="1" outlineLevel="1" collapsed="1" x14ac:dyDescent="0.25">
      <c r="A139" s="96"/>
      <c r="B139" s="127" t="s">
        <v>5</v>
      </c>
      <c r="C139" s="129"/>
      <c r="D139" s="118"/>
      <c r="E139" s="129"/>
      <c r="F139" s="123"/>
      <c r="G139" s="114"/>
      <c r="H139" s="123"/>
      <c r="I139" s="143"/>
      <c r="J139" s="173"/>
      <c r="K139" s="57"/>
      <c r="L139" s="57"/>
      <c r="M139" s="58"/>
    </row>
    <row r="140" spans="1:13" s="53" customFormat="1" ht="96" customHeight="1" x14ac:dyDescent="0.25">
      <c r="A140" s="88" t="s">
        <v>48</v>
      </c>
      <c r="B140" s="110" t="s">
        <v>41</v>
      </c>
      <c r="C140" s="111">
        <f t="shared" ref="C140:D140" si="44">SUM(C141:C145)</f>
        <v>4139.8</v>
      </c>
      <c r="D140" s="111">
        <f t="shared" si="44"/>
        <v>4139.8</v>
      </c>
      <c r="E140" s="111">
        <f>SUM(E141:E145)</f>
        <v>1585.44</v>
      </c>
      <c r="F140" s="112">
        <f t="shared" si="41"/>
        <v>0.38300000000000001</v>
      </c>
      <c r="G140" s="111">
        <f>SUM(G141:G145)</f>
        <v>1585.44</v>
      </c>
      <c r="H140" s="112">
        <f t="shared" si="42"/>
        <v>0.38300000000000001</v>
      </c>
      <c r="I140" s="111">
        <f>SUM(I141:I145)</f>
        <v>3420.09</v>
      </c>
      <c r="J140" s="178" t="s">
        <v>107</v>
      </c>
      <c r="K140" s="57"/>
      <c r="L140" s="51"/>
      <c r="M140" s="52"/>
    </row>
    <row r="141" spans="1:13" s="54" customFormat="1" ht="78" customHeight="1" x14ac:dyDescent="0.25">
      <c r="A141" s="88"/>
      <c r="B141" s="113" t="s">
        <v>4</v>
      </c>
      <c r="C141" s="114">
        <v>3170.9</v>
      </c>
      <c r="D141" s="114">
        <v>3170.9</v>
      </c>
      <c r="E141" s="114">
        <v>1585.44</v>
      </c>
      <c r="F141" s="112">
        <f>E141/D141</f>
        <v>0.5</v>
      </c>
      <c r="G141" s="114">
        <v>1585.44</v>
      </c>
      <c r="H141" s="115">
        <f t="shared" si="42"/>
        <v>0.5</v>
      </c>
      <c r="I141" s="114">
        <f>1565.1+1585.44</f>
        <v>3150.54</v>
      </c>
      <c r="J141" s="178"/>
      <c r="K141" s="57"/>
      <c r="L141" s="51"/>
      <c r="M141" s="52"/>
    </row>
    <row r="142" spans="1:13" s="54" customFormat="1" ht="43.5" customHeight="1" x14ac:dyDescent="0.25">
      <c r="A142" s="88"/>
      <c r="B142" s="113" t="s">
        <v>37</v>
      </c>
      <c r="C142" s="114">
        <v>968.9</v>
      </c>
      <c r="D142" s="114">
        <v>968.9</v>
      </c>
      <c r="E142" s="114">
        <v>0</v>
      </c>
      <c r="F142" s="112">
        <f>E142/D142</f>
        <v>0</v>
      </c>
      <c r="G142" s="114"/>
      <c r="H142" s="115">
        <f t="shared" si="42"/>
        <v>0</v>
      </c>
      <c r="I142" s="114">
        <v>269.55</v>
      </c>
      <c r="J142" s="178"/>
      <c r="K142" s="57"/>
      <c r="L142" s="51"/>
      <c r="M142" s="52"/>
    </row>
    <row r="143" spans="1:13" s="54" customFormat="1" ht="43.5" customHeight="1" x14ac:dyDescent="0.25">
      <c r="A143" s="88"/>
      <c r="B143" s="113" t="s">
        <v>38</v>
      </c>
      <c r="C143" s="114"/>
      <c r="D143" s="114"/>
      <c r="E143" s="114"/>
      <c r="F143" s="115"/>
      <c r="G143" s="114"/>
      <c r="H143" s="115"/>
      <c r="I143" s="116"/>
      <c r="J143" s="178"/>
      <c r="K143" s="57"/>
      <c r="L143" s="51"/>
      <c r="M143" s="52"/>
    </row>
    <row r="144" spans="1:13" s="54" customFormat="1" ht="43.5" customHeight="1" x14ac:dyDescent="0.25">
      <c r="A144" s="88"/>
      <c r="B144" s="113" t="s">
        <v>13</v>
      </c>
      <c r="C144" s="114"/>
      <c r="D144" s="72"/>
      <c r="E144" s="114"/>
      <c r="F144" s="115"/>
      <c r="G144" s="114"/>
      <c r="H144" s="115"/>
      <c r="I144" s="116"/>
      <c r="J144" s="178"/>
      <c r="K144" s="57"/>
      <c r="L144" s="51"/>
      <c r="M144" s="52"/>
    </row>
    <row r="145" spans="1:13" s="54" customFormat="1" ht="43.5" customHeight="1" x14ac:dyDescent="0.25">
      <c r="A145" s="88"/>
      <c r="B145" s="113" t="s">
        <v>5</v>
      </c>
      <c r="C145" s="114"/>
      <c r="D145" s="72"/>
      <c r="E145" s="114"/>
      <c r="F145" s="115"/>
      <c r="G145" s="114"/>
      <c r="H145" s="115"/>
      <c r="I145" s="116"/>
      <c r="J145" s="178"/>
      <c r="K145" s="57"/>
      <c r="L145" s="51"/>
      <c r="M145" s="52"/>
    </row>
    <row r="146" spans="1:13" s="59" customFormat="1" ht="49.5" customHeight="1" x14ac:dyDescent="0.25">
      <c r="A146" s="96" t="s">
        <v>49</v>
      </c>
      <c r="B146" s="140" t="s">
        <v>55</v>
      </c>
      <c r="C146" s="141">
        <f t="shared" ref="C146:E146" si="45">SUM(C147:C151)</f>
        <v>0</v>
      </c>
      <c r="D146" s="141">
        <f t="shared" si="45"/>
        <v>0</v>
      </c>
      <c r="E146" s="141">
        <f t="shared" si="45"/>
        <v>0</v>
      </c>
      <c r="F146" s="115"/>
      <c r="G146" s="111">
        <f>SUM(G147:G151)</f>
        <v>0</v>
      </c>
      <c r="H146" s="142"/>
      <c r="I146" s="129">
        <f>I147</f>
        <v>0</v>
      </c>
      <c r="J146" s="176" t="s">
        <v>82</v>
      </c>
      <c r="K146" s="57"/>
      <c r="L146" s="57"/>
      <c r="M146" s="58"/>
    </row>
    <row r="147" spans="1:13" s="60" customFormat="1" x14ac:dyDescent="0.25">
      <c r="A147" s="96"/>
      <c r="B147" s="127" t="s">
        <v>4</v>
      </c>
      <c r="C147" s="129"/>
      <c r="D147" s="129"/>
      <c r="E147" s="129"/>
      <c r="F147" s="115"/>
      <c r="G147" s="114"/>
      <c r="H147" s="123"/>
      <c r="I147" s="129"/>
      <c r="J147" s="176"/>
      <c r="K147" s="57"/>
      <c r="L147" s="57"/>
      <c r="M147" s="58"/>
    </row>
    <row r="148" spans="1:13" s="60" customFormat="1" x14ac:dyDescent="0.25">
      <c r="A148" s="96"/>
      <c r="B148" s="127" t="s">
        <v>37</v>
      </c>
      <c r="C148" s="129"/>
      <c r="D148" s="129"/>
      <c r="E148" s="129"/>
      <c r="F148" s="115"/>
      <c r="G148" s="114"/>
      <c r="H148" s="123"/>
      <c r="I148" s="143"/>
      <c r="J148" s="176"/>
      <c r="K148" s="57"/>
      <c r="L148" s="57"/>
      <c r="M148" s="58"/>
    </row>
    <row r="149" spans="1:13" s="60" customFormat="1" x14ac:dyDescent="0.25">
      <c r="A149" s="96"/>
      <c r="B149" s="127" t="s">
        <v>38</v>
      </c>
      <c r="C149" s="129"/>
      <c r="D149" s="129"/>
      <c r="E149" s="129"/>
      <c r="F149" s="115"/>
      <c r="G149" s="114"/>
      <c r="H149" s="123"/>
      <c r="I149" s="143"/>
      <c r="J149" s="176"/>
      <c r="K149" s="57"/>
      <c r="L149" s="57"/>
      <c r="M149" s="58"/>
    </row>
    <row r="150" spans="1:13" s="60" customFormat="1" x14ac:dyDescent="0.25">
      <c r="A150" s="96"/>
      <c r="B150" s="127" t="s">
        <v>13</v>
      </c>
      <c r="C150" s="129"/>
      <c r="D150" s="118"/>
      <c r="E150" s="129"/>
      <c r="F150" s="123"/>
      <c r="G150" s="114"/>
      <c r="H150" s="123"/>
      <c r="I150" s="143"/>
      <c r="J150" s="176"/>
      <c r="K150" s="57"/>
      <c r="L150" s="57"/>
      <c r="M150" s="58"/>
    </row>
    <row r="151" spans="1:13" s="60" customFormat="1" x14ac:dyDescent="0.25">
      <c r="A151" s="96"/>
      <c r="B151" s="127" t="s">
        <v>5</v>
      </c>
      <c r="C151" s="129"/>
      <c r="D151" s="118"/>
      <c r="E151" s="129"/>
      <c r="F151" s="123"/>
      <c r="G151" s="114"/>
      <c r="H151" s="123"/>
      <c r="I151" s="143"/>
      <c r="J151" s="176"/>
      <c r="K151" s="57"/>
      <c r="L151" s="57"/>
      <c r="M151" s="58"/>
    </row>
    <row r="152" spans="1:13" s="45" customFormat="1" ht="409.5" customHeight="1" x14ac:dyDescent="0.25">
      <c r="A152" s="200" t="s">
        <v>20</v>
      </c>
      <c r="B152" s="186" t="s">
        <v>93</v>
      </c>
      <c r="C152" s="183">
        <f>SUM(C154:C158)</f>
        <v>304170.28000000003</v>
      </c>
      <c r="D152" s="183">
        <f>SUM(D154:D158)</f>
        <v>304571.18</v>
      </c>
      <c r="E152" s="183">
        <f t="shared" ref="E152:G152" si="46">SUM(E154:E158)</f>
        <v>44752.72</v>
      </c>
      <c r="F152" s="182">
        <f t="shared" si="41"/>
        <v>0.1469</v>
      </c>
      <c r="G152" s="183">
        <f t="shared" si="46"/>
        <v>41508.050000000003</v>
      </c>
      <c r="H152" s="182">
        <f t="shared" si="42"/>
        <v>0.1363</v>
      </c>
      <c r="I152" s="183">
        <f>I154+I155+I156+I157+I158</f>
        <v>304571.18</v>
      </c>
      <c r="J152" s="169" t="s">
        <v>109</v>
      </c>
      <c r="K152" s="18"/>
      <c r="L152" s="34"/>
      <c r="M152" s="35"/>
    </row>
    <row r="153" spans="1:13" s="45" customFormat="1" ht="291" customHeight="1" x14ac:dyDescent="0.25">
      <c r="A153" s="200"/>
      <c r="B153" s="186"/>
      <c r="C153" s="183"/>
      <c r="D153" s="183"/>
      <c r="E153" s="183"/>
      <c r="F153" s="182"/>
      <c r="G153" s="183"/>
      <c r="H153" s="182"/>
      <c r="I153" s="183"/>
      <c r="J153" s="169"/>
      <c r="K153" s="18"/>
      <c r="L153" s="34"/>
      <c r="M153" s="35"/>
    </row>
    <row r="154" spans="1:13" s="37" customFormat="1" ht="151.5" customHeight="1" x14ac:dyDescent="0.25">
      <c r="A154" s="200"/>
      <c r="B154" s="126" t="s">
        <v>4</v>
      </c>
      <c r="C154" s="114">
        <v>18110.400000000001</v>
      </c>
      <c r="D154" s="114">
        <v>18110.400000000001</v>
      </c>
      <c r="E154" s="114">
        <v>0</v>
      </c>
      <c r="F154" s="115">
        <f>E154/D154</f>
        <v>0</v>
      </c>
      <c r="G154" s="114">
        <v>0</v>
      </c>
      <c r="H154" s="115">
        <f>G154/D154</f>
        <v>0</v>
      </c>
      <c r="I154" s="114">
        <v>18110.400000000001</v>
      </c>
      <c r="J154" s="169"/>
      <c r="K154" s="18"/>
      <c r="L154" s="34"/>
      <c r="M154" s="35"/>
    </row>
    <row r="155" spans="1:13" s="47" customFormat="1" ht="129.75" customHeight="1" x14ac:dyDescent="0.25">
      <c r="A155" s="200"/>
      <c r="B155" s="124" t="s">
        <v>16</v>
      </c>
      <c r="C155" s="114">
        <v>79892.100000000006</v>
      </c>
      <c r="D155" s="114">
        <v>79892.100000000006</v>
      </c>
      <c r="E155" s="114">
        <v>6087.8</v>
      </c>
      <c r="F155" s="115">
        <f>E155/D155</f>
        <v>7.6200000000000004E-2</v>
      </c>
      <c r="G155" s="114">
        <v>2843.13</v>
      </c>
      <c r="H155" s="115">
        <f>G155/D155</f>
        <v>3.56E-2</v>
      </c>
      <c r="I155" s="114">
        <v>79892.100000000006</v>
      </c>
      <c r="J155" s="169"/>
      <c r="K155" s="18"/>
      <c r="L155" s="39"/>
      <c r="M155" s="35"/>
    </row>
    <row r="156" spans="1:13" s="37" customFormat="1" ht="74.25" customHeight="1" x14ac:dyDescent="0.25">
      <c r="A156" s="200"/>
      <c r="B156" s="126" t="s">
        <v>11</v>
      </c>
      <c r="C156" s="129">
        <v>15721.76</v>
      </c>
      <c r="D156" s="129">
        <v>16122.66</v>
      </c>
      <c r="E156" s="129">
        <f>G156</f>
        <v>2424.36</v>
      </c>
      <c r="F156" s="123">
        <f>E156/D156</f>
        <v>0.15040000000000001</v>
      </c>
      <c r="G156" s="129">
        <v>2424.36</v>
      </c>
      <c r="H156" s="123">
        <f>G156/D156</f>
        <v>0.15040000000000001</v>
      </c>
      <c r="I156" s="129">
        <v>16122.66</v>
      </c>
      <c r="J156" s="169"/>
      <c r="K156" s="18"/>
      <c r="L156" s="34"/>
      <c r="M156" s="35"/>
    </row>
    <row r="157" spans="1:13" s="37" customFormat="1" ht="52.5" customHeight="1" x14ac:dyDescent="0.25">
      <c r="A157" s="200"/>
      <c r="B157" s="126" t="s">
        <v>13</v>
      </c>
      <c r="C157" s="114"/>
      <c r="D157" s="114"/>
      <c r="E157" s="131"/>
      <c r="F157" s="115"/>
      <c r="G157" s="131"/>
      <c r="H157" s="115"/>
      <c r="I157" s="20"/>
      <c r="J157" s="169"/>
      <c r="K157" s="18"/>
      <c r="L157" s="34"/>
      <c r="M157" s="35"/>
    </row>
    <row r="158" spans="1:13" s="37" customFormat="1" ht="61.5" customHeight="1" x14ac:dyDescent="0.25">
      <c r="A158" s="200"/>
      <c r="B158" s="166" t="s">
        <v>5</v>
      </c>
      <c r="C158" s="114">
        <v>190446.02</v>
      </c>
      <c r="D158" s="114">
        <v>190446.02</v>
      </c>
      <c r="E158" s="114">
        <f>G158</f>
        <v>36240.559999999998</v>
      </c>
      <c r="F158" s="115">
        <f t="shared" ref="F158:F174" si="47">E158/D158</f>
        <v>0.1903</v>
      </c>
      <c r="G158" s="114">
        <v>36240.559999999998</v>
      </c>
      <c r="H158" s="115">
        <f t="shared" ref="H158:H164" si="48">G158/D158</f>
        <v>0.1903</v>
      </c>
      <c r="I158" s="114">
        <v>190446.02</v>
      </c>
      <c r="J158" s="169"/>
      <c r="K158" s="18"/>
      <c r="L158" s="34"/>
      <c r="M158" s="35"/>
    </row>
    <row r="159" spans="1:13" s="45" customFormat="1" ht="409.5" customHeight="1" x14ac:dyDescent="0.25">
      <c r="A159" s="187" t="s">
        <v>21</v>
      </c>
      <c r="B159" s="186" t="s">
        <v>108</v>
      </c>
      <c r="C159" s="185">
        <f>C161+C162+C163+C164+C165</f>
        <v>34548.480000000003</v>
      </c>
      <c r="D159" s="185">
        <f>D161+D162+D163+D164+D165</f>
        <v>34958.959999999999</v>
      </c>
      <c r="E159" s="185">
        <f>E161+E162+E163+E164+E165</f>
        <v>21929.93</v>
      </c>
      <c r="F159" s="184">
        <f t="shared" si="47"/>
        <v>0.62729999999999997</v>
      </c>
      <c r="G159" s="185">
        <f>G161+G162+G163+G164+G165</f>
        <v>21452.33</v>
      </c>
      <c r="H159" s="184">
        <f t="shared" si="48"/>
        <v>0.61360000000000003</v>
      </c>
      <c r="I159" s="185">
        <f>I161+I162+I163+I164+I165</f>
        <v>34958.959999999999</v>
      </c>
      <c r="J159" s="168" t="s">
        <v>123</v>
      </c>
      <c r="K159" s="18"/>
      <c r="L159" s="34"/>
      <c r="M159" s="35"/>
    </row>
    <row r="160" spans="1:13" s="45" customFormat="1" ht="270" customHeight="1" x14ac:dyDescent="0.25">
      <c r="A160" s="188"/>
      <c r="B160" s="186"/>
      <c r="C160" s="185"/>
      <c r="D160" s="185"/>
      <c r="E160" s="185"/>
      <c r="F160" s="184"/>
      <c r="G160" s="185"/>
      <c r="H160" s="184"/>
      <c r="I160" s="185"/>
      <c r="J160" s="169"/>
      <c r="K160" s="18"/>
      <c r="L160" s="34"/>
      <c r="M160" s="35"/>
    </row>
    <row r="161" spans="1:13" s="37" customFormat="1" x14ac:dyDescent="0.25">
      <c r="A161" s="151"/>
      <c r="B161" s="148" t="s">
        <v>4</v>
      </c>
      <c r="C161" s="129">
        <v>446.3</v>
      </c>
      <c r="D161" s="129">
        <v>446.3</v>
      </c>
      <c r="E161" s="129">
        <v>59.21</v>
      </c>
      <c r="F161" s="123">
        <f>E161/D161</f>
        <v>0.13270000000000001</v>
      </c>
      <c r="G161" s="129">
        <v>59.21</v>
      </c>
      <c r="H161" s="123">
        <f>G161/D161</f>
        <v>0.13270000000000001</v>
      </c>
      <c r="I161" s="129">
        <v>446.3</v>
      </c>
      <c r="J161" s="169"/>
      <c r="K161" s="18"/>
      <c r="L161" s="34"/>
      <c r="M161" s="35"/>
    </row>
    <row r="162" spans="1:13" s="37" customFormat="1" x14ac:dyDescent="0.25">
      <c r="A162" s="151"/>
      <c r="B162" s="148" t="s">
        <v>16</v>
      </c>
      <c r="C162" s="129">
        <v>21104.9</v>
      </c>
      <c r="D162" s="129">
        <v>21304.9</v>
      </c>
      <c r="E162" s="129">
        <v>11343.99</v>
      </c>
      <c r="F162" s="123">
        <f t="shared" si="47"/>
        <v>0.53249999999999997</v>
      </c>
      <c r="G162" s="129">
        <v>10866.39</v>
      </c>
      <c r="H162" s="123">
        <f t="shared" si="48"/>
        <v>0.51</v>
      </c>
      <c r="I162" s="129">
        <f>9518+11480.2+106.7+200</f>
        <v>21304.9</v>
      </c>
      <c r="J162" s="169"/>
      <c r="K162" s="18"/>
      <c r="L162" s="34"/>
      <c r="M162" s="35"/>
    </row>
    <row r="163" spans="1:13" s="37" customFormat="1" x14ac:dyDescent="0.25">
      <c r="A163" s="151"/>
      <c r="B163" s="148" t="s">
        <v>11</v>
      </c>
      <c r="C163" s="129">
        <v>3295.91</v>
      </c>
      <c r="D163" s="129">
        <v>3018.78</v>
      </c>
      <c r="E163" s="129">
        <f>G163</f>
        <v>1308.8499999999999</v>
      </c>
      <c r="F163" s="123">
        <f t="shared" si="47"/>
        <v>0.43359999999999999</v>
      </c>
      <c r="G163" s="129">
        <v>1308.8499999999999</v>
      </c>
      <c r="H163" s="123">
        <f t="shared" si="48"/>
        <v>0.43359999999999999</v>
      </c>
      <c r="I163" s="129">
        <f>D163</f>
        <v>3018.78</v>
      </c>
      <c r="J163" s="169"/>
      <c r="K163" s="18"/>
      <c r="L163" s="34"/>
      <c r="M163" s="35"/>
    </row>
    <row r="164" spans="1:13" s="37" customFormat="1" x14ac:dyDescent="0.25">
      <c r="A164" s="151"/>
      <c r="B164" s="148" t="s">
        <v>13</v>
      </c>
      <c r="C164" s="129">
        <v>9701.3700000000008</v>
      </c>
      <c r="D164" s="129">
        <v>10188.98</v>
      </c>
      <c r="E164" s="129">
        <f>G164</f>
        <v>9217.8799999999992</v>
      </c>
      <c r="F164" s="123">
        <f t="shared" si="47"/>
        <v>0.90469999999999995</v>
      </c>
      <c r="G164" s="129">
        <v>9217.8799999999992</v>
      </c>
      <c r="H164" s="123">
        <f t="shared" si="48"/>
        <v>0.90469999999999995</v>
      </c>
      <c r="I164" s="129">
        <f>D164</f>
        <v>10188.98</v>
      </c>
      <c r="J164" s="169"/>
      <c r="K164" s="18"/>
      <c r="L164" s="34"/>
      <c r="M164" s="35"/>
    </row>
    <row r="165" spans="1:13" s="37" customFormat="1" x14ac:dyDescent="0.25">
      <c r="A165" s="151"/>
      <c r="B165" s="148" t="s">
        <v>5</v>
      </c>
      <c r="C165" s="129"/>
      <c r="D165" s="129"/>
      <c r="E165" s="129"/>
      <c r="F165" s="123"/>
      <c r="G165" s="129"/>
      <c r="H165" s="123"/>
      <c r="I165" s="129"/>
      <c r="J165" s="169"/>
      <c r="K165" s="18"/>
      <c r="L165" s="34"/>
      <c r="M165" s="35"/>
    </row>
    <row r="166" spans="1:13" s="32" customFormat="1" ht="88.5" customHeight="1" x14ac:dyDescent="0.25">
      <c r="A166" s="109" t="s">
        <v>22</v>
      </c>
      <c r="B166" s="71" t="s">
        <v>67</v>
      </c>
      <c r="C166" s="118"/>
      <c r="D166" s="118"/>
      <c r="E166" s="118"/>
      <c r="F166" s="123"/>
      <c r="G166" s="72"/>
      <c r="H166" s="120"/>
      <c r="I166" s="121"/>
      <c r="J166" s="173" t="s">
        <v>36</v>
      </c>
      <c r="K166" s="57"/>
      <c r="L166" s="57"/>
      <c r="M166" s="58"/>
    </row>
    <row r="167" spans="1:13" s="32" customFormat="1" x14ac:dyDescent="0.25">
      <c r="A167" s="109"/>
      <c r="B167" s="117" t="s">
        <v>4</v>
      </c>
      <c r="C167" s="118"/>
      <c r="D167" s="118"/>
      <c r="E167" s="118"/>
      <c r="F167" s="123"/>
      <c r="G167" s="72"/>
      <c r="H167" s="120"/>
      <c r="I167" s="121"/>
      <c r="J167" s="173"/>
      <c r="K167" s="57"/>
      <c r="L167" s="57"/>
      <c r="M167" s="58"/>
    </row>
    <row r="168" spans="1:13" s="32" customFormat="1" x14ac:dyDescent="0.25">
      <c r="A168" s="109"/>
      <c r="B168" s="117" t="s">
        <v>16</v>
      </c>
      <c r="C168" s="118"/>
      <c r="D168" s="118"/>
      <c r="E168" s="118"/>
      <c r="F168" s="123"/>
      <c r="G168" s="72"/>
      <c r="H168" s="120"/>
      <c r="I168" s="121"/>
      <c r="J168" s="173"/>
      <c r="K168" s="57"/>
      <c r="L168" s="57"/>
      <c r="M168" s="58"/>
    </row>
    <row r="169" spans="1:13" s="32" customFormat="1" x14ac:dyDescent="0.25">
      <c r="A169" s="109"/>
      <c r="B169" s="117" t="s">
        <v>11</v>
      </c>
      <c r="C169" s="118"/>
      <c r="D169" s="118"/>
      <c r="E169" s="118"/>
      <c r="F169" s="123"/>
      <c r="G169" s="72"/>
      <c r="H169" s="120"/>
      <c r="I169" s="121"/>
      <c r="J169" s="173"/>
      <c r="K169" s="57"/>
      <c r="L169" s="57"/>
      <c r="M169" s="58"/>
    </row>
    <row r="170" spans="1:13" s="32" customFormat="1" x14ac:dyDescent="0.25">
      <c r="A170" s="109"/>
      <c r="B170" s="117" t="s">
        <v>13</v>
      </c>
      <c r="C170" s="118"/>
      <c r="D170" s="118"/>
      <c r="E170" s="118"/>
      <c r="F170" s="123"/>
      <c r="G170" s="72"/>
      <c r="H170" s="120"/>
      <c r="I170" s="121"/>
      <c r="J170" s="173"/>
      <c r="K170" s="57"/>
      <c r="L170" s="57"/>
      <c r="M170" s="58"/>
    </row>
    <row r="171" spans="1:13" s="32" customFormat="1" x14ac:dyDescent="0.25">
      <c r="A171" s="109"/>
      <c r="B171" s="117" t="s">
        <v>5</v>
      </c>
      <c r="C171" s="118"/>
      <c r="D171" s="118"/>
      <c r="E171" s="118"/>
      <c r="F171" s="123"/>
      <c r="G171" s="72"/>
      <c r="H171" s="120"/>
      <c r="I171" s="121"/>
      <c r="J171" s="173"/>
      <c r="K171" s="57"/>
      <c r="L171" s="57"/>
      <c r="M171" s="58"/>
    </row>
    <row r="172" spans="1:13" s="46" customFormat="1" ht="132.75" customHeight="1" x14ac:dyDescent="0.25">
      <c r="A172" s="125" t="s">
        <v>23</v>
      </c>
      <c r="B172" s="122" t="s">
        <v>94</v>
      </c>
      <c r="C172" s="72">
        <f>SUM(C173:C177)</f>
        <v>252.2</v>
      </c>
      <c r="D172" s="72">
        <f t="shared" ref="D172:I172" si="49">SUM(D173:D177)</f>
        <v>252.2</v>
      </c>
      <c r="E172" s="72">
        <f t="shared" si="49"/>
        <v>14.28</v>
      </c>
      <c r="F172" s="123">
        <f t="shared" si="47"/>
        <v>5.6599999999999998E-2</v>
      </c>
      <c r="G172" s="72">
        <f t="shared" si="49"/>
        <v>14.28</v>
      </c>
      <c r="H172" s="167">
        <f t="shared" ref="H172" si="50">G172/D172</f>
        <v>5.6599999999999998E-2</v>
      </c>
      <c r="I172" s="155">
        <f t="shared" si="49"/>
        <v>252.2</v>
      </c>
      <c r="J172" s="173" t="s">
        <v>88</v>
      </c>
      <c r="K172" s="18"/>
      <c r="L172" s="34"/>
      <c r="M172" s="35"/>
    </row>
    <row r="173" spans="1:13" s="46" customFormat="1" x14ac:dyDescent="0.25">
      <c r="A173" s="125"/>
      <c r="B173" s="124" t="s">
        <v>4</v>
      </c>
      <c r="C173" s="114"/>
      <c r="D173" s="114"/>
      <c r="E173" s="114"/>
      <c r="F173" s="123"/>
      <c r="G173" s="114"/>
      <c r="H173" s="123"/>
      <c r="I173" s="20"/>
      <c r="J173" s="173"/>
      <c r="K173" s="18"/>
      <c r="L173" s="34"/>
      <c r="M173" s="35"/>
    </row>
    <row r="174" spans="1:13" s="46" customFormat="1" x14ac:dyDescent="0.25">
      <c r="A174" s="125"/>
      <c r="B174" s="124" t="s">
        <v>16</v>
      </c>
      <c r="C174" s="114">
        <v>252.2</v>
      </c>
      <c r="D174" s="114">
        <v>252.2</v>
      </c>
      <c r="E174" s="114">
        <v>14.28</v>
      </c>
      <c r="F174" s="123">
        <f t="shared" si="47"/>
        <v>5.6599999999999998E-2</v>
      </c>
      <c r="G174" s="114">
        <v>14.28</v>
      </c>
      <c r="H174" s="123">
        <f>G174/D174</f>
        <v>5.6599999999999998E-2</v>
      </c>
      <c r="I174" s="114">
        <v>252.2</v>
      </c>
      <c r="J174" s="173"/>
      <c r="K174" s="18"/>
      <c r="L174" s="34"/>
      <c r="M174" s="35"/>
    </row>
    <row r="175" spans="1:13" s="46" customFormat="1" x14ac:dyDescent="0.25">
      <c r="A175" s="125"/>
      <c r="B175" s="124" t="s">
        <v>11</v>
      </c>
      <c r="C175" s="114"/>
      <c r="D175" s="114"/>
      <c r="E175" s="114"/>
      <c r="F175" s="115"/>
      <c r="G175" s="114"/>
      <c r="H175" s="123"/>
      <c r="I175" s="20"/>
      <c r="J175" s="173"/>
      <c r="K175" s="18"/>
      <c r="L175" s="34"/>
      <c r="M175" s="35"/>
    </row>
    <row r="176" spans="1:13" s="46" customFormat="1" x14ac:dyDescent="0.25">
      <c r="A176" s="125"/>
      <c r="B176" s="124" t="s">
        <v>13</v>
      </c>
      <c r="C176" s="114"/>
      <c r="D176" s="114"/>
      <c r="E176" s="114"/>
      <c r="F176" s="115"/>
      <c r="G176" s="114"/>
      <c r="H176" s="115"/>
      <c r="I176" s="20"/>
      <c r="J176" s="173"/>
      <c r="K176" s="18"/>
      <c r="L176" s="34"/>
      <c r="M176" s="35"/>
    </row>
    <row r="177" spans="1:13" s="46" customFormat="1" x14ac:dyDescent="0.25">
      <c r="A177" s="125"/>
      <c r="B177" s="124" t="s">
        <v>5</v>
      </c>
      <c r="C177" s="114"/>
      <c r="D177" s="114"/>
      <c r="E177" s="114"/>
      <c r="F177" s="115"/>
      <c r="G177" s="114"/>
      <c r="H177" s="115"/>
      <c r="I177" s="20"/>
      <c r="J177" s="173"/>
      <c r="K177" s="18"/>
      <c r="L177" s="34"/>
      <c r="M177" s="35"/>
    </row>
    <row r="178" spans="1:13" s="48" customFormat="1" ht="222.75" customHeight="1" x14ac:dyDescent="0.25">
      <c r="A178" s="151" t="s">
        <v>24</v>
      </c>
      <c r="B178" s="122" t="s">
        <v>115</v>
      </c>
      <c r="C178" s="118">
        <f>C180+C179+C181+C182+C183</f>
        <v>240755.92</v>
      </c>
      <c r="D178" s="118">
        <f>D180+D179+D181+D182+D183</f>
        <v>240755.92</v>
      </c>
      <c r="E178" s="118">
        <f t="shared" ref="E178" si="51">E180+E179+E181+E182+E183</f>
        <v>118189.21</v>
      </c>
      <c r="F178" s="120">
        <f>E178/D178</f>
        <v>0.4909</v>
      </c>
      <c r="G178" s="150">
        <f>G180+G179+G181+G182+G183</f>
        <v>118189.21</v>
      </c>
      <c r="H178" s="120">
        <f t="shared" ref="H178" si="52">G178/D178</f>
        <v>0.4909</v>
      </c>
      <c r="I178" s="118">
        <f>I180+I179+I181+I182+I183</f>
        <v>240755.92</v>
      </c>
      <c r="J178" s="171" t="s">
        <v>98</v>
      </c>
      <c r="K178" s="18"/>
      <c r="L178" s="34"/>
      <c r="M178" s="35"/>
    </row>
    <row r="179" spans="1:13" s="37" customFormat="1" ht="95.25" customHeight="1" x14ac:dyDescent="0.25">
      <c r="A179" s="151"/>
      <c r="B179" s="148" t="s">
        <v>4</v>
      </c>
      <c r="C179" s="129"/>
      <c r="D179" s="129"/>
      <c r="E179" s="129"/>
      <c r="F179" s="123"/>
      <c r="G179" s="114"/>
      <c r="H179" s="123"/>
      <c r="I179" s="129"/>
      <c r="J179" s="169"/>
      <c r="K179" s="18"/>
      <c r="L179" s="34"/>
      <c r="M179" s="35"/>
    </row>
    <row r="180" spans="1:13" s="37" customFormat="1" ht="120.75" customHeight="1" x14ac:dyDescent="0.25">
      <c r="A180" s="151"/>
      <c r="B180" s="148" t="s">
        <v>16</v>
      </c>
      <c r="C180" s="129">
        <v>224499.20000000001</v>
      </c>
      <c r="D180" s="129">
        <v>224499.20000000001</v>
      </c>
      <c r="E180" s="129">
        <v>109239.29</v>
      </c>
      <c r="F180" s="123">
        <f>E180/D180</f>
        <v>0.48659999999999998</v>
      </c>
      <c r="G180" s="114">
        <v>109239.29</v>
      </c>
      <c r="H180" s="123">
        <f>G180/D180</f>
        <v>0.48659999999999998</v>
      </c>
      <c r="I180" s="129">
        <v>224499.20000000001</v>
      </c>
      <c r="J180" s="169"/>
      <c r="K180" s="18"/>
      <c r="L180" s="34"/>
      <c r="M180" s="35"/>
    </row>
    <row r="181" spans="1:13" s="37" customFormat="1" ht="128.25" customHeight="1" x14ac:dyDescent="0.25">
      <c r="A181" s="151"/>
      <c r="B181" s="148" t="s">
        <v>11</v>
      </c>
      <c r="C181" s="129">
        <v>12237.34</v>
      </c>
      <c r="D181" s="129">
        <v>12237.34</v>
      </c>
      <c r="E181" s="129">
        <f>G181</f>
        <v>8949.92</v>
      </c>
      <c r="F181" s="123">
        <f>E181/D181</f>
        <v>0.73140000000000005</v>
      </c>
      <c r="G181" s="129">
        <v>8949.92</v>
      </c>
      <c r="H181" s="123">
        <f>G181/D181</f>
        <v>0.73140000000000005</v>
      </c>
      <c r="I181" s="129">
        <v>12237.34</v>
      </c>
      <c r="J181" s="169"/>
      <c r="K181" s="18"/>
      <c r="L181" s="34"/>
      <c r="M181" s="35"/>
    </row>
    <row r="182" spans="1:13" s="37" customFormat="1" ht="95.25" customHeight="1" x14ac:dyDescent="0.25">
      <c r="A182" s="151"/>
      <c r="B182" s="148" t="s">
        <v>13</v>
      </c>
      <c r="C182" s="129">
        <v>4019.38</v>
      </c>
      <c r="D182" s="129">
        <v>4019.38</v>
      </c>
      <c r="E182" s="129">
        <f>G182</f>
        <v>0</v>
      </c>
      <c r="F182" s="123"/>
      <c r="G182" s="114"/>
      <c r="H182" s="123"/>
      <c r="I182" s="129">
        <f>D182</f>
        <v>4019.38</v>
      </c>
      <c r="J182" s="169"/>
      <c r="K182" s="18"/>
      <c r="L182" s="34"/>
      <c r="M182" s="35"/>
    </row>
    <row r="183" spans="1:13" s="37" customFormat="1" ht="22.5" customHeight="1" x14ac:dyDescent="0.25">
      <c r="A183" s="151"/>
      <c r="B183" s="148" t="s">
        <v>5</v>
      </c>
      <c r="C183" s="129"/>
      <c r="D183" s="129"/>
      <c r="E183" s="129"/>
      <c r="F183" s="123"/>
      <c r="G183" s="114"/>
      <c r="H183" s="123"/>
      <c r="I183" s="129"/>
      <c r="J183" s="169"/>
      <c r="K183" s="18"/>
      <c r="L183" s="34"/>
      <c r="M183" s="35"/>
    </row>
    <row r="184" spans="1:13" s="33" customFormat="1" ht="63.75" customHeight="1" x14ac:dyDescent="0.25">
      <c r="A184" s="109" t="s">
        <v>25</v>
      </c>
      <c r="B184" s="71" t="s">
        <v>68</v>
      </c>
      <c r="C184" s="118"/>
      <c r="D184" s="118"/>
      <c r="E184" s="119"/>
      <c r="F184" s="120"/>
      <c r="G184" s="72"/>
      <c r="H184" s="120"/>
      <c r="I184" s="121"/>
      <c r="J184" s="160" t="s">
        <v>36</v>
      </c>
      <c r="K184" s="57"/>
      <c r="L184" s="57"/>
      <c r="M184" s="58"/>
    </row>
    <row r="185" spans="1:13" s="38" customFormat="1" ht="128.25" customHeight="1" x14ac:dyDescent="0.4">
      <c r="A185" s="125" t="s">
        <v>26</v>
      </c>
      <c r="B185" s="71" t="s">
        <v>95</v>
      </c>
      <c r="C185" s="72">
        <f>SUM(C186:C190)</f>
        <v>421455</v>
      </c>
      <c r="D185" s="72">
        <f t="shared" ref="D185:G185" si="53">SUM(D186:D190)</f>
        <v>421455</v>
      </c>
      <c r="E185" s="72">
        <f t="shared" si="53"/>
        <v>240304.58</v>
      </c>
      <c r="F185" s="73">
        <f>E185/D185</f>
        <v>0.57020000000000004</v>
      </c>
      <c r="G185" s="72">
        <f t="shared" si="53"/>
        <v>240304.58</v>
      </c>
      <c r="H185" s="73">
        <f>G185/D185</f>
        <v>0.57020000000000004</v>
      </c>
      <c r="I185" s="72">
        <f>SUM(I186:I190)</f>
        <v>421455</v>
      </c>
      <c r="J185" s="168" t="s">
        <v>110</v>
      </c>
      <c r="K185" s="18"/>
      <c r="L185" s="34"/>
      <c r="M185" s="35"/>
    </row>
    <row r="186" spans="1:13" s="38" customFormat="1" ht="102.75" customHeight="1" x14ac:dyDescent="0.4">
      <c r="A186" s="125"/>
      <c r="B186" s="126" t="s">
        <v>4</v>
      </c>
      <c r="C186" s="114"/>
      <c r="D186" s="114"/>
      <c r="E186" s="114"/>
      <c r="F186" s="115"/>
      <c r="G186" s="114"/>
      <c r="H186" s="115"/>
      <c r="I186" s="114"/>
      <c r="J186" s="169"/>
      <c r="K186" s="18"/>
      <c r="L186" s="34"/>
      <c r="M186" s="35"/>
    </row>
    <row r="187" spans="1:13" s="40" customFormat="1" ht="102.75" customHeight="1" x14ac:dyDescent="0.4">
      <c r="A187" s="86"/>
      <c r="B187" s="124" t="s">
        <v>16</v>
      </c>
      <c r="C187" s="114">
        <v>400380.6</v>
      </c>
      <c r="D187" s="114">
        <v>400380.6</v>
      </c>
      <c r="E187" s="114">
        <v>228289.35</v>
      </c>
      <c r="F187" s="115">
        <f>E187/D187</f>
        <v>0.57020000000000004</v>
      </c>
      <c r="G187" s="114">
        <v>228289.35</v>
      </c>
      <c r="H187" s="115">
        <f>G187/D187</f>
        <v>0.57020000000000004</v>
      </c>
      <c r="I187" s="114">
        <f>368367.5+32013.1</f>
        <v>400380.6</v>
      </c>
      <c r="J187" s="169"/>
      <c r="K187" s="18"/>
      <c r="L187" s="39"/>
      <c r="M187" s="35"/>
    </row>
    <row r="188" spans="1:13" s="40" customFormat="1" ht="102.75" customHeight="1" x14ac:dyDescent="0.4">
      <c r="A188" s="86"/>
      <c r="B188" s="124" t="s">
        <v>11</v>
      </c>
      <c r="C188" s="114">
        <v>21074.400000000001</v>
      </c>
      <c r="D188" s="114">
        <v>21074.400000000001</v>
      </c>
      <c r="E188" s="114">
        <f>G188</f>
        <v>12015.23</v>
      </c>
      <c r="F188" s="115">
        <f>E188/D188</f>
        <v>0.57010000000000005</v>
      </c>
      <c r="G188" s="114">
        <v>12015.23</v>
      </c>
      <c r="H188" s="115">
        <f>G188/D188</f>
        <v>0.57010000000000005</v>
      </c>
      <c r="I188" s="114">
        <f>19389.5+1684.9</f>
        <v>21074.400000000001</v>
      </c>
      <c r="J188" s="169"/>
      <c r="K188" s="18"/>
      <c r="L188" s="39"/>
      <c r="M188" s="35"/>
    </row>
    <row r="189" spans="1:13" s="38" customFormat="1" ht="65.25" customHeight="1" x14ac:dyDescent="0.4">
      <c r="A189" s="125"/>
      <c r="B189" s="126" t="s">
        <v>13</v>
      </c>
      <c r="C189" s="114">
        <v>0</v>
      </c>
      <c r="D189" s="114">
        <v>0</v>
      </c>
      <c r="E189" s="114">
        <v>0</v>
      </c>
      <c r="F189" s="115"/>
      <c r="G189" s="114"/>
      <c r="H189" s="115"/>
      <c r="I189" s="20">
        <v>0</v>
      </c>
      <c r="J189" s="169"/>
      <c r="K189" s="18"/>
      <c r="L189" s="34"/>
      <c r="M189" s="35"/>
    </row>
    <row r="190" spans="1:13" s="38" customFormat="1" ht="65.25" customHeight="1" x14ac:dyDescent="0.4">
      <c r="A190" s="125"/>
      <c r="B190" s="126" t="s">
        <v>5</v>
      </c>
      <c r="C190" s="129"/>
      <c r="D190" s="129"/>
      <c r="E190" s="129"/>
      <c r="F190" s="123"/>
      <c r="G190" s="114"/>
      <c r="H190" s="123"/>
      <c r="I190" s="19"/>
      <c r="J190" s="169"/>
      <c r="K190" s="18"/>
      <c r="L190" s="34"/>
      <c r="M190" s="35"/>
    </row>
    <row r="191" spans="1:13" s="80" customFormat="1" ht="75.75" customHeight="1" x14ac:dyDescent="0.25">
      <c r="A191" s="109" t="s">
        <v>27</v>
      </c>
      <c r="B191" s="71" t="s">
        <v>69</v>
      </c>
      <c r="C191" s="118"/>
      <c r="D191" s="118"/>
      <c r="E191" s="119"/>
      <c r="F191" s="120"/>
      <c r="G191" s="72"/>
      <c r="H191" s="120"/>
      <c r="I191" s="121"/>
      <c r="J191" s="160" t="s">
        <v>36</v>
      </c>
      <c r="K191" s="57"/>
      <c r="L191" s="57"/>
      <c r="M191" s="58"/>
    </row>
    <row r="192" spans="1:13" s="76" customFormat="1" ht="121.5" x14ac:dyDescent="0.25">
      <c r="A192" s="86" t="s">
        <v>30</v>
      </c>
      <c r="B192" s="122" t="s">
        <v>90</v>
      </c>
      <c r="C192" s="72">
        <f>C193+C194+C195</f>
        <v>0</v>
      </c>
      <c r="D192" s="72">
        <f t="shared" ref="D192:E192" si="54">D193+D194+D195</f>
        <v>0</v>
      </c>
      <c r="E192" s="72">
        <f t="shared" si="54"/>
        <v>0</v>
      </c>
      <c r="F192" s="73"/>
      <c r="G192" s="72">
        <f>G193+G194+G195</f>
        <v>0</v>
      </c>
      <c r="H192" s="73"/>
      <c r="I192" s="72">
        <f>I193+I194+I195</f>
        <v>0</v>
      </c>
      <c r="J192" s="173" t="s">
        <v>36</v>
      </c>
      <c r="K192" s="57"/>
      <c r="L192" s="51"/>
      <c r="M192" s="52"/>
    </row>
    <row r="193" spans="1:13" s="77" customFormat="1" x14ac:dyDescent="0.25">
      <c r="A193" s="87"/>
      <c r="B193" s="113" t="s">
        <v>4</v>
      </c>
      <c r="C193" s="114"/>
      <c r="D193" s="114"/>
      <c r="E193" s="114"/>
      <c r="F193" s="115"/>
      <c r="G193" s="114"/>
      <c r="H193" s="115"/>
      <c r="I193" s="114"/>
      <c r="J193" s="173"/>
      <c r="K193" s="57"/>
      <c r="L193" s="51"/>
      <c r="M193" s="52"/>
    </row>
    <row r="194" spans="1:13" s="77" customFormat="1" x14ac:dyDescent="0.25">
      <c r="A194" s="87"/>
      <c r="B194" s="113" t="s">
        <v>16</v>
      </c>
      <c r="C194" s="114"/>
      <c r="D194" s="114"/>
      <c r="E194" s="114"/>
      <c r="F194" s="115"/>
      <c r="G194" s="114"/>
      <c r="H194" s="115"/>
      <c r="I194" s="114"/>
      <c r="J194" s="173"/>
      <c r="K194" s="57"/>
      <c r="L194" s="51"/>
      <c r="M194" s="52"/>
    </row>
    <row r="195" spans="1:13" s="77" customFormat="1" x14ac:dyDescent="0.25">
      <c r="A195" s="87"/>
      <c r="B195" s="113" t="s">
        <v>11</v>
      </c>
      <c r="C195" s="114"/>
      <c r="D195" s="114"/>
      <c r="E195" s="114"/>
      <c r="F195" s="115"/>
      <c r="G195" s="114"/>
      <c r="H195" s="115"/>
      <c r="I195" s="114"/>
      <c r="J195" s="173"/>
      <c r="K195" s="57"/>
      <c r="L195" s="51"/>
      <c r="M195" s="52"/>
    </row>
    <row r="196" spans="1:13" s="77" customFormat="1" x14ac:dyDescent="0.25">
      <c r="A196" s="87"/>
      <c r="B196" s="113" t="s">
        <v>13</v>
      </c>
      <c r="C196" s="114"/>
      <c r="D196" s="114"/>
      <c r="E196" s="114"/>
      <c r="F196" s="115"/>
      <c r="G196" s="114"/>
      <c r="H196" s="115"/>
      <c r="I196" s="114"/>
      <c r="J196" s="173"/>
      <c r="K196" s="57"/>
      <c r="L196" s="51"/>
      <c r="M196" s="52"/>
    </row>
    <row r="197" spans="1:13" s="77" customFormat="1" x14ac:dyDescent="0.25">
      <c r="A197" s="87"/>
      <c r="B197" s="113" t="s">
        <v>5</v>
      </c>
      <c r="C197" s="114"/>
      <c r="D197" s="114"/>
      <c r="E197" s="114"/>
      <c r="F197" s="115"/>
      <c r="G197" s="114"/>
      <c r="H197" s="115"/>
      <c r="I197" s="114"/>
      <c r="J197" s="173"/>
      <c r="K197" s="57"/>
      <c r="L197" s="51"/>
      <c r="M197" s="52"/>
    </row>
    <row r="198" spans="1:13" s="78" customFormat="1" ht="74.25" customHeight="1" x14ac:dyDescent="0.25">
      <c r="A198" s="109" t="s">
        <v>29</v>
      </c>
      <c r="B198" s="71" t="s">
        <v>70</v>
      </c>
      <c r="C198" s="72"/>
      <c r="D198" s="72"/>
      <c r="E198" s="72"/>
      <c r="F198" s="73"/>
      <c r="G198" s="72"/>
      <c r="H198" s="73"/>
      <c r="I198" s="75"/>
      <c r="J198" s="160" t="s">
        <v>36</v>
      </c>
      <c r="K198" s="57"/>
      <c r="L198" s="57"/>
      <c r="M198" s="58"/>
    </row>
    <row r="199" spans="1:13" s="78" customFormat="1" ht="72.75" customHeight="1" x14ac:dyDescent="0.25">
      <c r="A199" s="109" t="s">
        <v>28</v>
      </c>
      <c r="B199" s="71" t="s">
        <v>71</v>
      </c>
      <c r="C199" s="72"/>
      <c r="D199" s="72"/>
      <c r="E199" s="72"/>
      <c r="F199" s="73"/>
      <c r="G199" s="72"/>
      <c r="H199" s="73"/>
      <c r="I199" s="75"/>
      <c r="J199" s="160" t="s">
        <v>36</v>
      </c>
      <c r="K199" s="57"/>
      <c r="L199" s="57"/>
      <c r="M199" s="58"/>
    </row>
    <row r="200" spans="1:13" s="81" customFormat="1" ht="94.5" customHeight="1" x14ac:dyDescent="0.4">
      <c r="A200" s="109" t="s">
        <v>72</v>
      </c>
      <c r="B200" s="71" t="s">
        <v>59</v>
      </c>
      <c r="C200" s="72"/>
      <c r="D200" s="72"/>
      <c r="E200" s="74"/>
      <c r="F200" s="73"/>
      <c r="G200" s="72"/>
      <c r="H200" s="73"/>
      <c r="I200" s="75"/>
      <c r="J200" s="160" t="s">
        <v>36</v>
      </c>
      <c r="K200" s="57"/>
      <c r="L200" s="57"/>
      <c r="M200" s="58"/>
    </row>
    <row r="201" spans="1:13" s="38" customFormat="1" ht="210" customHeight="1" x14ac:dyDescent="0.4">
      <c r="A201" s="157" t="s">
        <v>57</v>
      </c>
      <c r="B201" s="154" t="s">
        <v>116</v>
      </c>
      <c r="C201" s="158">
        <f>SUM(C202:C205)</f>
        <v>34441.199999999997</v>
      </c>
      <c r="D201" s="158">
        <f>SUM(D202:D205)</f>
        <v>34617.08</v>
      </c>
      <c r="E201" s="158">
        <f>SUM(E202:E205)</f>
        <v>21468.58</v>
      </c>
      <c r="F201" s="159">
        <f>E201/D201</f>
        <v>0.62019999999999997</v>
      </c>
      <c r="G201" s="155">
        <f>SUM(G202:G205)</f>
        <v>21264</v>
      </c>
      <c r="H201" s="159">
        <f>G201/D201</f>
        <v>0.61429999999999996</v>
      </c>
      <c r="I201" s="158">
        <f>SUM(I202:I205)</f>
        <v>34617.08</v>
      </c>
      <c r="J201" s="173" t="s">
        <v>89</v>
      </c>
      <c r="K201" s="18"/>
      <c r="L201" s="34"/>
      <c r="M201" s="35"/>
    </row>
    <row r="202" spans="1:13" s="50" customFormat="1" ht="33.75" customHeight="1" x14ac:dyDescent="0.4">
      <c r="A202" s="157"/>
      <c r="B202" s="156" t="s">
        <v>4</v>
      </c>
      <c r="C202" s="129">
        <v>30698.7</v>
      </c>
      <c r="D202" s="129">
        <v>30806</v>
      </c>
      <c r="E202" s="129">
        <v>20400</v>
      </c>
      <c r="F202" s="123">
        <f>E202/D202</f>
        <v>0.66220000000000001</v>
      </c>
      <c r="G202" s="114">
        <v>20400</v>
      </c>
      <c r="H202" s="123">
        <f t="shared" ref="H202:H204" si="55">G202/D202</f>
        <v>0.66220000000000001</v>
      </c>
      <c r="I202" s="129">
        <v>30806</v>
      </c>
      <c r="J202" s="173"/>
      <c r="K202" s="18"/>
      <c r="L202" s="34"/>
      <c r="M202" s="49"/>
    </row>
    <row r="203" spans="1:13" s="50" customFormat="1" ht="33.75" customHeight="1" x14ac:dyDescent="0.4">
      <c r="A203" s="157"/>
      <c r="B203" s="156" t="s">
        <v>16</v>
      </c>
      <c r="C203" s="129">
        <v>3742.5</v>
      </c>
      <c r="D203" s="129">
        <v>3742.5</v>
      </c>
      <c r="E203" s="129">
        <v>1000</v>
      </c>
      <c r="F203" s="123">
        <f>E203/D203</f>
        <v>0.26719999999999999</v>
      </c>
      <c r="G203" s="114">
        <v>795.42</v>
      </c>
      <c r="H203" s="123">
        <f t="shared" si="55"/>
        <v>0.21249999999999999</v>
      </c>
      <c r="I203" s="129">
        <v>3742.5</v>
      </c>
      <c r="J203" s="173"/>
      <c r="K203" s="18"/>
      <c r="L203" s="34"/>
      <c r="M203" s="49"/>
    </row>
    <row r="204" spans="1:13" s="50" customFormat="1" ht="33.75" customHeight="1" x14ac:dyDescent="0.4">
      <c r="A204" s="157"/>
      <c r="B204" s="156" t="s">
        <v>11</v>
      </c>
      <c r="C204" s="129"/>
      <c r="D204" s="129">
        <v>68.58</v>
      </c>
      <c r="E204" s="129">
        <f>G204</f>
        <v>68.58</v>
      </c>
      <c r="F204" s="123">
        <f>E204/D204</f>
        <v>1</v>
      </c>
      <c r="G204" s="114">
        <v>68.58</v>
      </c>
      <c r="H204" s="123">
        <f t="shared" si="55"/>
        <v>1</v>
      </c>
      <c r="I204" s="129">
        <v>68.58</v>
      </c>
      <c r="J204" s="173"/>
      <c r="K204" s="18"/>
      <c r="L204" s="34"/>
      <c r="M204" s="49"/>
    </row>
    <row r="205" spans="1:13" s="50" customFormat="1" ht="33.75" customHeight="1" x14ac:dyDescent="0.4">
      <c r="A205" s="157"/>
      <c r="B205" s="156" t="s">
        <v>13</v>
      </c>
      <c r="C205" s="129"/>
      <c r="D205" s="129"/>
      <c r="E205" s="129"/>
      <c r="F205" s="123"/>
      <c r="G205" s="114"/>
      <c r="H205" s="123"/>
      <c r="I205" s="129"/>
      <c r="J205" s="173"/>
      <c r="K205" s="18"/>
      <c r="L205" s="34"/>
      <c r="M205" s="49"/>
    </row>
    <row r="420" spans="9:9" x14ac:dyDescent="0.4">
      <c r="I420" s="6"/>
    </row>
    <row r="421" spans="9:9" x14ac:dyDescent="0.4">
      <c r="I421" s="6"/>
    </row>
    <row r="422" spans="9:9" x14ac:dyDescent="0.4">
      <c r="I422" s="6"/>
    </row>
  </sheetData>
  <autoFilter ref="A7:J407"/>
  <customSheetViews>
    <customSheetView guid="{99950613-28E7-4EC2-B918-559A2757B0A9}" scale="50" showPageBreaks="1" outlineSymbols="0" zeroValues="0" fitToPage="1" printArea="1" showAutoFilter="1" view="pageBreakPreview" topLeftCell="A128">
      <selection activeCell="J134" sqref="J134:J139"/>
      <rowBreaks count="32" manualBreakCount="32">
        <brk id="28" max="11" man="1"/>
        <brk id="109" max="11" man="1"/>
        <brk id="146" max="11" man="1"/>
        <brk id="178" max="11" man="1"/>
        <brk id="211" max="18" man="1"/>
        <brk id="1022" max="18" man="1"/>
        <brk id="1072" max="18" man="1"/>
        <brk id="1129" max="18" man="1"/>
        <brk id="1200" max="18" man="1"/>
        <brk id="1255" max="14" man="1"/>
        <brk id="1270" max="10" man="1"/>
        <brk id="1306" max="10" man="1"/>
        <brk id="1346" max="10" man="1"/>
        <brk id="1385" max="10" man="1"/>
        <brk id="1423" max="10" man="1"/>
        <brk id="1459" max="10" man="1"/>
        <brk id="1496" max="10" man="1"/>
        <brk id="1534" max="10" man="1"/>
        <brk id="1569" max="10" man="1"/>
        <brk id="1605" max="10" man="1"/>
        <brk id="1645" max="10" man="1"/>
        <brk id="1684" max="10" man="1"/>
        <brk id="1723" max="10" man="1"/>
        <brk id="1763" max="10" man="1"/>
        <brk id="1801" max="10" man="1"/>
        <brk id="1836" max="10" man="1"/>
        <brk id="1866" max="10" man="1"/>
        <brk id="1903" max="10" man="1"/>
        <brk id="1940" max="10" man="1"/>
        <brk id="1975" max="10" man="1"/>
        <brk id="2017" max="10" man="1"/>
        <brk id="2071" max="10" man="1"/>
      </rowBreaks>
      <pageMargins left="0" right="0" top="0.9055118110236221" bottom="0" header="0" footer="0"/>
      <printOptions horizontalCentered="1"/>
      <pageSetup paperSize="8" scale="46" fitToHeight="0" orientation="landscape" r:id="rId1"/>
      <autoFilter ref="A7:J403"/>
    </customSheetView>
    <customSheetView guid="{0CCCFAED-79CE-4449-BC23-D60C794B65C2}" scale="50" showPageBreaks="1" outlineSymbols="0" zeroValues="0" fitToPage="1" printArea="1" showAutoFilter="1" view="pageBreakPreview" topLeftCell="A5">
      <pane xSplit="2" ySplit="4" topLeftCell="H162" activePane="bottomRight" state="frozen"/>
      <selection pane="bottomRight" activeCell="J166" sqref="J166:J171"/>
      <rowBreaks count="32" manualBreakCount="32">
        <brk id="68" max="11" man="1"/>
        <brk id="122" max="11" man="1"/>
        <brk id="146" max="11" man="1"/>
        <brk id="168" max="11"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6" fitToHeight="0" orientation="landscape" horizontalDpi="4294967293" r:id="rId2"/>
      <autoFilter ref="A7:J397"/>
    </customSheetView>
    <customSheetView guid="{CCF533A2-322B-40E2-88B2-065E6D1D35B4}" scale="50" showPageBreaks="1" outlineSymbols="0" zeroValues="0" fitToPage="1" printArea="1" showAutoFilter="1" view="pageBreakPreview" topLeftCell="A4">
      <pane xSplit="2" ySplit="5" topLeftCell="C146" activePane="bottomRight" state="frozen"/>
      <selection pane="bottomRight" activeCell="H142" sqref="H142"/>
      <rowBreaks count="31" manualBreakCount="31">
        <brk id="28" max="11" man="1"/>
        <brk id="61" max="11" man="1"/>
        <brk id="128" max="11"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 header="0" footer="0"/>
      <printOptions horizontalCentered="1"/>
      <pageSetup paperSize="8" scale="46" fitToHeight="0" orientation="landscape" horizontalDpi="4294967293" r:id="rId3"/>
      <autoFilter ref="A7:J397"/>
    </customSheetView>
    <customSheetView guid="{7B245AB0-C2AF-4822-BFC4-2399F85856C1}" scale="40" showPageBreaks="1" outlineSymbols="0" zeroValues="0" fitToPage="1" printArea="1" showAutoFilter="1" hiddenColumns="1" view="pageBreakPreview" topLeftCell="A4">
      <pane xSplit="4" ySplit="7" topLeftCell="F182" activePane="bottomRight" state="frozen"/>
      <selection pane="bottomRight"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8" fitToHeight="0" orientation="landscape" r:id="rId4"/>
      <autoFilter ref="A7:P404"/>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5"/>
      <autoFilter ref="A9:S1185"/>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6"/>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7"/>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8"/>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9"/>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10"/>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11"/>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2"/>
      <autoFilter ref="B1:T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3"/>
      <autoFilter ref="A9:T1142"/>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4"/>
      <autoFilter ref="A9:T1161"/>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5"/>
      <autoFilter ref="A9:S1185"/>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6"/>
      <autoFilter ref="A9:S1185"/>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17"/>
      <autoFilter ref="A7:P393"/>
    </customSheetView>
    <customSheetView guid="{998B8119-4FF3-4A16-838D-539C6AE34D55}" scale="40" showPageBreaks="1" outlineSymbols="0" zeroValues="0" fitToPage="1" printArea="1" showAutoFilter="1" hiddenRows="1" hiddenColumns="1" view="pageBreakPreview" topLeftCell="A4">
      <pane xSplit="4" ySplit="7" topLeftCell="F163" activePane="bottomRight" state="frozen"/>
      <selection pane="bottomRight"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27" fitToHeight="0" orientation="landscape" r:id="rId18"/>
      <autoFilter ref="A7:P401"/>
    </customSheetView>
    <customSheetView guid="{9FA29541-62F4-4CED-BF33-19F6BA57578F}" scale="40" showPageBreaks="1" outlineSymbols="0" zeroValues="0" printArea="1" showAutoFilter="1" hiddenColumns="1" view="pageBreakPreview" topLeftCell="A4">
      <pane xSplit="4" ySplit="4" topLeftCell="K167" activePane="bottomRight" state="frozen"/>
      <selection pane="bottomRight" activeCell="P172" sqref="P172:P175"/>
      <rowBreaks count="2" manualBreakCount="2">
        <brk id="77" max="15" man="1"/>
        <brk id="171" max="15" man="1"/>
      </rowBreaks>
      <pageMargins left="0" right="0" top="0.9055118110236221" bottom="0" header="0" footer="0"/>
      <printOptions horizontalCentered="1"/>
      <pageSetup paperSize="8" scale="45" fitToHeight="9" orientation="landscape" r:id="rId19"/>
      <autoFilter ref="A7:P401"/>
    </customSheetView>
    <customSheetView guid="{5FB953A5-71FF-4056-AF98-C9D06FF0EDF3}" scale="35" showPageBreaks="1" outlineSymbols="0" zeroValues="0" fitToPage="1" printArea="1" showAutoFilter="1" hiddenColumns="1" view="pageBreakPreview" topLeftCell="A5">
      <pane xSplit="4" ySplit="4" topLeftCell="F9" activePane="bottomRight" state="frozen"/>
      <selection pane="bottomRight"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20"/>
      <autoFilter ref="A7:P398"/>
    </customSheetView>
    <customSheetView guid="{5EB1B5BB-79BE-4318-9140-3FA31802D519}" scale="40" showPageBreaks="1" outlineSymbols="0" zeroValues="0" fitToPage="1" printArea="1" showAutoFilter="1" view="pageBreakPreview" topLeftCell="A4">
      <pane xSplit="4" ySplit="7" topLeftCell="K166" activePane="bottomRight" state="frozen"/>
      <selection pane="bottomRight"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9" fitToHeight="0" orientation="landscape" r:id="rId21"/>
      <autoFilter ref="A7:K386"/>
    </customSheetView>
    <customSheetView guid="{649E5CE3-4976-49D9-83DA-4E57FFC714BF}" scale="50" showPageBreaks="1" outlineSymbols="0" zeroValues="0" fitToPage="1" printArea="1" showAutoFilter="1" hiddenColumns="1" view="pageBreakPreview" topLeftCell="A6">
      <pane xSplit="2" ySplit="2" topLeftCell="C155" activePane="bottomRight" state="frozen"/>
      <selection pane="bottomRight"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21" bottom="0" header="0" footer="0"/>
      <printOptions horizontalCentered="1"/>
      <pageSetup paperSize="8" scale="43" fitToHeight="0" orientation="landscape" r:id="rId22"/>
      <autoFilter ref="A7:L386"/>
    </customSheetView>
    <customSheetView guid="{72C0943B-A5D5-4B80-AD54-166C5CDC74DE}" scale="40" showPageBreaks="1" outlineSymbols="0" zeroValues="0" fitToPage="1" printArea="1" showAutoFilter="1" view="pageBreakPreview" topLeftCell="A5">
      <pane xSplit="4" ySplit="10" topLeftCell="E135" activePane="bottomRight" state="frozen"/>
      <selection pane="bottomRight"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r:id="rId23"/>
      <autoFilter ref="A3:M1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customSheetView>
    <customSheetView guid="{A0A3CD9B-2436-40D7-91DB-589A95FBBF00}" scale="50" showPageBreaks="1" outlineSymbols="0" zeroValues="0" fitToPage="1" printArea="1" showAutoFilter="1" hiddenColumns="1" view="pageBreakPreview">
      <pane xSplit="2" ySplit="8" topLeftCell="K150" activePane="bottomRight" state="frozen"/>
      <selection pane="bottomRight" activeCell="L160" sqref="L160:L165"/>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8" scale="43" fitToHeight="0" orientation="landscape" r:id="rId24"/>
      <autoFilter ref="A7:L397"/>
    </customSheetView>
    <customSheetView guid="{D95852A1-B0FC-4AC5-B62B-5CCBE05B0D15}" scale="50" showPageBreaks="1" outlineSymbols="0" zeroValues="0" fitToPage="1" showAutoFilter="1" view="pageBreakPreview" topLeftCell="A5">
      <pane xSplit="4" ySplit="4" topLeftCell="E162" activePane="bottomRight" state="frozen"/>
      <selection pane="bottomRight" activeCell="I169" sqref="I169"/>
      <rowBreaks count="29" manualBreakCount="29">
        <brk id="24" max="11" man="1"/>
        <brk id="33" max="11" man="1"/>
        <brk id="215" max="18" man="1"/>
        <brk id="265" max="18" man="1"/>
        <brk id="322" max="18" man="1"/>
        <brk id="393" max="18" man="1"/>
        <brk id="448" max="14" man="1"/>
        <brk id="463" max="10" man="1"/>
        <brk id="499" max="10" man="1"/>
        <brk id="539" max="10" man="1"/>
        <brk id="578" max="10" man="1"/>
        <brk id="616" max="10" man="1"/>
        <brk id="652" max="10" man="1"/>
        <brk id="689" max="10" man="1"/>
        <brk id="727" max="10" man="1"/>
        <brk id="762" max="10" man="1"/>
        <brk id="798" max="10" man="1"/>
        <brk id="838" max="10" man="1"/>
        <brk id="877" max="10" man="1"/>
        <brk id="916" max="10" man="1"/>
        <brk id="956" max="10" man="1"/>
        <brk id="994" max="10" man="1"/>
        <brk id="1029" max="10" man="1"/>
        <brk id="1059" max="10" man="1"/>
        <brk id="1096" max="10" man="1"/>
        <brk id="1133" max="10" man="1"/>
        <brk id="1168" max="10" man="1"/>
        <brk id="1210" max="10" man="1"/>
        <brk id="1264" max="10" man="1"/>
      </rowBreaks>
      <pageMargins left="0" right="0" top="0.9055118110236221" bottom="0" header="0" footer="0"/>
      <printOptions horizontalCentered="1"/>
      <pageSetup paperSize="9" scale="28" fitToHeight="0" orientation="landscape" r:id="rId25"/>
      <autoFilter ref="A7:J397"/>
    </customSheetView>
    <customSheetView guid="{3EEA7E1A-5F2B-4408-A34C-1F0223B5B245}" scale="50" showPageBreaks="1" outlineSymbols="0" zeroValues="0" fitToPage="1" printArea="1" showAutoFilter="1" view="pageBreakPreview" topLeftCell="A5">
      <pane xSplit="4" ySplit="10" topLeftCell="J18" activePane="bottomRight" state="frozen"/>
      <selection pane="bottomRight" activeCell="J21" sqref="J21:J28"/>
      <rowBreaks count="30" manualBreakCount="30">
        <brk id="28" max="15"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32" fitToHeight="0" orientation="landscape" horizontalDpi="4294967293" r:id="rId26"/>
      <autoFilter ref="A7:J397"/>
    </customSheetView>
    <customSheetView guid="{45DE1976-7F07-4EB4-8A9C-FB72D060BEFA}" scale="50" showPageBreaks="1" outlineSymbols="0" zeroValues="0" fitToPage="1" printArea="1" showAutoFilter="1" view="pageBreakPreview" topLeftCell="A143">
      <selection activeCell="B146" sqref="B146:B147"/>
      <rowBreaks count="32" manualBreakCount="32">
        <brk id="30" max="11" man="1"/>
        <brk id="128" max="11" man="1"/>
        <brk id="147" max="11" man="1"/>
        <brk id="171" max="11" man="1"/>
        <brk id="206" max="18"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21" bottom="0" header="0" footer="0"/>
      <printOptions horizontalCentered="1"/>
      <pageSetup paperSize="8" scale="46" fitToHeight="0" orientation="landscape" r:id="rId27"/>
      <autoFilter ref="A7:J403"/>
    </customSheetView>
    <customSheetView guid="{CA384592-0CFD-4322-A4EB-34EC04693944}" scale="33" showPageBreaks="1" outlineSymbols="0" zeroValues="0" fitToPage="1" printArea="1" showAutoFilter="1" view="pageBreakPreview" topLeftCell="A154">
      <selection activeCell="B158" sqref="A154:XFD158"/>
      <rowBreaks count="31" manualBreakCount="31">
        <brk id="28" max="9" man="1"/>
        <brk id="147" max="9" man="1"/>
        <brk id="171"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32" fitToHeight="0" orientation="landscape" r:id="rId28"/>
      <autoFilter ref="A7:J409"/>
    </customSheetView>
    <customSheetView guid="{6E4A7295-8CE0-4D28-ABEF-D38EBAE7C204}" scale="50" showPageBreaks="1" outlineSymbols="0" zeroValues="0" fitToPage="1" printArea="1" showAutoFilter="1" view="pageBreakPreview" topLeftCell="A4">
      <pane xSplit="2" ySplit="5" topLeftCell="C158" activePane="bottomRight" state="frozen"/>
      <selection pane="bottomRight" activeCell="G159" sqref="G159:G160"/>
      <rowBreaks count="31" manualBreakCount="31">
        <brk id="28" max="11" man="1"/>
        <brk id="61" max="11" man="1"/>
        <brk id="128" max="11"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 header="0" footer="0"/>
      <printOptions horizontalCentered="1"/>
      <pageSetup paperSize="8" scale="32" fitToHeight="0" orientation="landscape" horizontalDpi="4294967293" r:id="rId29"/>
      <autoFilter ref="A7:J409"/>
    </customSheetView>
    <customSheetView guid="{13BE7114-35DF-4699-8779-61985C68F6C3}" scale="50" showPageBreaks="1" outlineSymbols="0" zeroValues="0" printArea="1" showAutoFilter="1" view="pageBreakPreview" topLeftCell="A5">
      <pane xSplit="4" ySplit="10" topLeftCell="J32" activePane="bottomRight" state="frozen"/>
      <selection pane="bottomRight" activeCell="C33" sqref="C33"/>
      <rowBreaks count="33" manualBreakCount="33">
        <brk id="28" max="15" man="1"/>
        <brk id="35" max="11" man="1"/>
        <brk id="48" max="9" man="1"/>
        <brk id="109" max="11" man="1"/>
        <brk id="148" max="11"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6692913385826772" bottom="0" header="0" footer="0"/>
      <printOptions horizontalCentered="1"/>
      <pageSetup paperSize="9" scale="25" fitToHeight="0" orientation="landscape" horizontalDpi="4294967293" r:id="rId30"/>
      <autoFilter ref="A7:J409"/>
    </customSheetView>
    <customSheetView guid="{67ADFAE6-A9AF-44D7-8539-93CD0F6B7849}" scale="50" showPageBreaks="1" outlineSymbols="0" zeroValues="0" fitToPage="1" printArea="1" showAutoFilter="1" hiddenRows="1" view="pageBreakPreview" topLeftCell="A4">
      <pane xSplit="4" ySplit="7" topLeftCell="E153" activePane="bottomRight" state="frozen"/>
      <selection pane="bottomRight" activeCell="D154" sqref="D154"/>
      <rowBreaks count="31" manualBreakCount="31">
        <brk id="25" max="9" man="1"/>
        <brk id="42" max="9" man="1"/>
        <brk id="130" max="9" man="1"/>
        <brk id="207" max="18" man="1"/>
        <brk id="1030" max="18" man="1"/>
        <brk id="1080" max="18" man="1"/>
        <brk id="1137" max="18" man="1"/>
        <brk id="1208" max="18" man="1"/>
        <brk id="1263" max="14" man="1"/>
        <brk id="1278" max="10" man="1"/>
        <brk id="1314" max="10" man="1"/>
        <brk id="1354" max="10" man="1"/>
        <brk id="1393" max="10" man="1"/>
        <brk id="1431" max="10" man="1"/>
        <brk id="1467" max="10" man="1"/>
        <brk id="1504" max="10" man="1"/>
        <brk id="1542" max="10" man="1"/>
        <brk id="1577" max="10" man="1"/>
        <brk id="1613" max="10" man="1"/>
        <brk id="1653" max="10" man="1"/>
        <brk id="1692" max="10" man="1"/>
        <brk id="1731" max="10" man="1"/>
        <brk id="1771" max="10" man="1"/>
        <brk id="1809" max="10" man="1"/>
        <brk id="1844" max="10" man="1"/>
        <brk id="1874" max="10" man="1"/>
        <brk id="1911" max="10" man="1"/>
        <brk id="1948" max="10" man="1"/>
        <brk id="1983" max="10" man="1"/>
        <brk id="2025" max="10" man="1"/>
        <brk id="2079" max="10" man="1"/>
      </rowBreaks>
      <pageMargins left="0" right="0" top="0.9055118110236221" bottom="0" header="0" footer="0"/>
      <printOptions horizontalCentered="1"/>
      <pageSetup paperSize="9" scale="33" fitToHeight="0" orientation="landscape" r:id="rId31"/>
      <autoFilter ref="A7:J409"/>
    </customSheetView>
    <customSheetView guid="{BEA0FDBA-BB07-4C19-8BBD-5E57EE395C09}" scale="50" showPageBreaks="1" outlineSymbols="0" zeroValues="0" fitToPage="1" printArea="1" showAutoFilter="1" view="pageBreakPreview" topLeftCell="A169">
      <selection activeCell="H178" sqref="H178"/>
      <rowBreaks count="34" manualBreakCount="34">
        <brk id="23" max="9" man="1"/>
        <brk id="59" max="9" man="1"/>
        <brk id="102" max="9" man="1"/>
        <brk id="143" max="9" man="1"/>
        <brk id="158" max="9" man="1"/>
        <brk id="177" max="9" man="1"/>
        <brk id="191" max="9" man="1"/>
        <brk id="1020" max="18" man="1"/>
        <brk id="1070" max="18" man="1"/>
        <brk id="1127" max="18" man="1"/>
        <brk id="1198" max="18" man="1"/>
        <brk id="1253" max="14" man="1"/>
        <brk id="1268" max="10" man="1"/>
        <brk id="1304" max="10" man="1"/>
        <brk id="1344" max="10" man="1"/>
        <brk id="1383" max="10" man="1"/>
        <brk id="1421" max="10" man="1"/>
        <brk id="1457" max="10" man="1"/>
        <brk id="1494" max="10" man="1"/>
        <brk id="1532" max="10" man="1"/>
        <brk id="1567" max="10" man="1"/>
        <brk id="1603" max="10" man="1"/>
        <brk id="1643" max="10" man="1"/>
        <brk id="1682" max="10" man="1"/>
        <brk id="1721" max="10" man="1"/>
        <brk id="1761" max="10" man="1"/>
        <brk id="1799" max="10" man="1"/>
        <brk id="1834" max="10" man="1"/>
        <brk id="1864" max="10" man="1"/>
        <brk id="1901" max="10" man="1"/>
        <brk id="1938" max="10" man="1"/>
        <brk id="1973" max="10" man="1"/>
        <brk id="2015" max="10" man="1"/>
        <brk id="2069" max="10" man="1"/>
      </rowBreaks>
      <colBreaks count="1" manualBreakCount="1">
        <brk id="12" max="183" man="1"/>
      </colBreaks>
      <pageMargins left="0" right="0" top="0.9055118110236221" bottom="0.19685039370078741" header="0" footer="0"/>
      <printOptions horizontalCentered="1"/>
      <pageSetup paperSize="9" scale="32" fitToHeight="0" orientation="landscape" r:id="rId32"/>
      <autoFilter ref="A7:J409"/>
    </customSheetView>
  </customSheetViews>
  <mergeCells count="74">
    <mergeCell ref="J201:J205"/>
    <mergeCell ref="C159:C160"/>
    <mergeCell ref="B152:B153"/>
    <mergeCell ref="C152:C153"/>
    <mergeCell ref="J192:J197"/>
    <mergeCell ref="J159:J165"/>
    <mergeCell ref="J185:J190"/>
    <mergeCell ref="J152:J158"/>
    <mergeCell ref="I152:I153"/>
    <mergeCell ref="I159:I160"/>
    <mergeCell ref="J178:J183"/>
    <mergeCell ref="J172:J177"/>
    <mergeCell ref="J166:J171"/>
    <mergeCell ref="A159:A160"/>
    <mergeCell ref="B159:B160"/>
    <mergeCell ref="D152:D153"/>
    <mergeCell ref="D159:D160"/>
    <mergeCell ref="H159:H160"/>
    <mergeCell ref="F159:F160"/>
    <mergeCell ref="E159:E160"/>
    <mergeCell ref="A152:A158"/>
    <mergeCell ref="E152:E153"/>
    <mergeCell ref="F152:F153"/>
    <mergeCell ref="G159:G160"/>
    <mergeCell ref="G152:G153"/>
    <mergeCell ref="H152:H153"/>
    <mergeCell ref="B21:B23"/>
    <mergeCell ref="C21:C23"/>
    <mergeCell ref="D21:D23"/>
    <mergeCell ref="E21:E23"/>
    <mergeCell ref="A21:A22"/>
    <mergeCell ref="B29:B30"/>
    <mergeCell ref="A29:A30"/>
    <mergeCell ref="C29:C30"/>
    <mergeCell ref="D29:D30"/>
    <mergeCell ref="A3:J3"/>
    <mergeCell ref="G6:H6"/>
    <mergeCell ref="A9:A14"/>
    <mergeCell ref="A5:A7"/>
    <mergeCell ref="E6:F6"/>
    <mergeCell ref="D6:D7"/>
    <mergeCell ref="C5:D5"/>
    <mergeCell ref="C6:C7"/>
    <mergeCell ref="B5:B7"/>
    <mergeCell ref="I5:I7"/>
    <mergeCell ref="J5:J7"/>
    <mergeCell ref="A15:A20"/>
    <mergeCell ref="E5:H5"/>
    <mergeCell ref="J9:J14"/>
    <mergeCell ref="J15:J20"/>
    <mergeCell ref="J37:J42"/>
    <mergeCell ref="J21:J28"/>
    <mergeCell ref="J29:J35"/>
    <mergeCell ref="F21:F23"/>
    <mergeCell ref="G21:G23"/>
    <mergeCell ref="I21:I23"/>
    <mergeCell ref="G29:G30"/>
    <mergeCell ref="H29:H30"/>
    <mergeCell ref="I29:I30"/>
    <mergeCell ref="F29:F30"/>
    <mergeCell ref="E29:E30"/>
    <mergeCell ref="H21:H23"/>
    <mergeCell ref="J146:J151"/>
    <mergeCell ref="J116:J121"/>
    <mergeCell ref="J140:J145"/>
    <mergeCell ref="J122:J127"/>
    <mergeCell ref="J110:J115"/>
    <mergeCell ref="J49:J54"/>
    <mergeCell ref="J43:J48"/>
    <mergeCell ref="J55:J60"/>
    <mergeCell ref="J62:J67"/>
    <mergeCell ref="J134:J139"/>
    <mergeCell ref="J104:J109"/>
    <mergeCell ref="J68:J73"/>
  </mergeCells>
  <phoneticPr fontId="4" type="noConversion"/>
  <printOptions horizontalCentered="1"/>
  <pageMargins left="0" right="0" top="0.9055118110236221" bottom="0" header="0" footer="0"/>
  <pageSetup paperSize="8" scale="46" fitToHeight="0" orientation="landscape" horizontalDpi="4294967293" r:id="rId33"/>
  <rowBreaks count="31" manualBreakCount="31">
    <brk id="28" max="11" man="1"/>
    <brk id="61" max="11" man="1"/>
    <brk id="128" max="11" man="1"/>
    <brk id="204"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colBreaks count="1" manualBreakCount="1">
    <brk id="12" max="1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01.08.2018</vt:lpstr>
      <vt:lpstr>'на 01.08.2018'!Заголовки_для_печати</vt:lpstr>
      <vt:lpstr>'на 01.08.2018'!Область_печати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Залецкая Ольга Генадьевна</cp:lastModifiedBy>
  <cp:lastPrinted>2018-08-07T08:02:09Z</cp:lastPrinted>
  <dcterms:created xsi:type="dcterms:W3CDTF">2011-12-13T05:34:09Z</dcterms:created>
  <dcterms:modified xsi:type="dcterms:W3CDTF">2018-08-14T08:05:00Z</dcterms:modified>
</cp:coreProperties>
</file>