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980" windowHeight="6570" tabRatio="598"/>
  </bookViews>
  <sheets>
    <sheet name="2023раздел 1" sheetId="1" r:id="rId1"/>
    <sheet name="2023раздел2" sheetId="3" r:id="rId2"/>
  </sheets>
  <definedNames>
    <definedName name="_xlnm.Print_Titles" localSheetId="0">'2023раздел 1'!$4:$6</definedName>
    <definedName name="_xlnm.Print_Titles" localSheetId="1">'2023раздел2'!$3:$5</definedName>
    <definedName name="_xlnm.Print_Area" localSheetId="0">'2023раздел 1'!$A$1:$J$30</definedName>
    <definedName name="_xlnm.Print_Area" localSheetId="1">'2023раздел2'!$A$1:$I$10</definedName>
  </definedNames>
  <calcPr calcId="162913"/>
</workbook>
</file>

<file path=xl/calcChain.xml><?xml version="1.0" encoding="utf-8"?>
<calcChain xmlns="http://schemas.openxmlformats.org/spreadsheetml/2006/main">
  <c r="G12" i="1" l="1"/>
  <c r="E17" i="1"/>
  <c r="E14" i="1"/>
  <c r="E10" i="1"/>
  <c r="F10" i="1"/>
  <c r="G16" i="1" l="1"/>
  <c r="K20" i="1" l="1"/>
  <c r="E24" i="1" l="1"/>
  <c r="E28" i="1" s="1"/>
  <c r="F24" i="1"/>
  <c r="D24" i="1"/>
  <c r="D28" i="1" s="1"/>
  <c r="D23" i="1"/>
  <c r="G9" i="1"/>
  <c r="D25" i="1"/>
  <c r="D29" i="1" s="1"/>
  <c r="D22" i="1" l="1"/>
  <c r="E23" i="1"/>
  <c r="E27" i="1" s="1"/>
  <c r="G8" i="1"/>
  <c r="H8" i="1" s="1"/>
  <c r="E25" i="1"/>
  <c r="E29" i="1" s="1"/>
  <c r="D7" i="1"/>
  <c r="F25" i="1"/>
  <c r="F23" i="1"/>
  <c r="F27" i="1" s="1"/>
  <c r="F28" i="1"/>
  <c r="G24" i="1"/>
  <c r="H24" i="1" s="1"/>
  <c r="D27" i="1"/>
  <c r="D26" i="1" s="1"/>
  <c r="E22" i="1" l="1"/>
  <c r="F22" i="1"/>
  <c r="G23" i="1"/>
  <c r="G27" i="1" s="1"/>
  <c r="H27" i="1" s="1"/>
  <c r="E7" i="1"/>
  <c r="F7" i="1"/>
  <c r="G10" i="1"/>
  <c r="G7" i="1" s="1"/>
  <c r="G28" i="1"/>
  <c r="D15" i="1"/>
  <c r="H12" i="1"/>
  <c r="H23" i="1" l="1"/>
  <c r="F17" i="1"/>
  <c r="D17" i="1"/>
  <c r="F14" i="1"/>
  <c r="F13" i="1" s="1"/>
  <c r="D14" i="1"/>
  <c r="D13" i="1" s="1"/>
  <c r="E15" i="1"/>
  <c r="F15" i="1"/>
  <c r="G14" i="1" l="1"/>
  <c r="H14" i="1" s="1"/>
  <c r="H7" i="1"/>
  <c r="E13" i="1"/>
  <c r="G18" i="1" l="1"/>
  <c r="H18" i="1" s="1"/>
  <c r="G20" i="1"/>
  <c r="G25" i="1" l="1"/>
  <c r="G22" i="1" s="1"/>
  <c r="G17" i="1"/>
  <c r="H17" i="1" s="1"/>
  <c r="H20" i="1" l="1"/>
  <c r="F19" i="1" l="1"/>
  <c r="E19" i="1"/>
  <c r="D19" i="1"/>
  <c r="H16" i="1"/>
  <c r="H10" i="1"/>
  <c r="D11" i="1" l="1"/>
  <c r="G15" i="1"/>
  <c r="H15" i="1" s="1"/>
  <c r="F11" i="1"/>
  <c r="E11" i="1"/>
  <c r="G11" i="1"/>
  <c r="H11" i="1" l="1"/>
  <c r="E26" i="1"/>
  <c r="F29" i="1"/>
  <c r="F26" i="1" s="1"/>
  <c r="G13" i="1"/>
  <c r="H13" i="1" s="1"/>
  <c r="G19" i="1"/>
  <c r="H25" i="1" l="1"/>
  <c r="H22" i="1"/>
  <c r="G29" i="1"/>
  <c r="G26" i="1" s="1"/>
  <c r="H29" i="1" l="1"/>
  <c r="H26" i="1"/>
</calcChain>
</file>

<file path=xl/sharedStrings.xml><?xml version="1.0" encoding="utf-8"?>
<sst xmlns="http://schemas.openxmlformats.org/spreadsheetml/2006/main" count="101" uniqueCount="59">
  <si>
    <t>Наименование</t>
  </si>
  <si>
    <t>Ответственный (администратор или соадминистратор)</t>
  </si>
  <si>
    <t>Источники финансирования</t>
  </si>
  <si>
    <t>Объем финансирования (руб.)</t>
  </si>
  <si>
    <t>Результат реализации программы</t>
  </si>
  <si>
    <t>Отклонение</t>
  </si>
  <si>
    <t>руб.</t>
  </si>
  <si>
    <t>%</t>
  </si>
  <si>
    <t>ед.</t>
  </si>
  <si>
    <t>департамент финансов</t>
  </si>
  <si>
    <t>Всего, в том числе:</t>
  </si>
  <si>
    <t>- за счет средств местного бюджета</t>
  </si>
  <si>
    <t xml:space="preserve">Объём ассигнований администратора - департамент финансов </t>
  </si>
  <si>
    <t>Основное мероприятие 2. Управление муниципальным долгом города
в том числе</t>
  </si>
  <si>
    <t>Основное мероприятие 3. Формирование резервных средств в бюджете города в том числе</t>
  </si>
  <si>
    <t>3.1. Мероприятие. Формирование в бюджете города резервного фонда Администрации города                                       в соответствии с требованиями Бюджетного кодекса Российской Федерации</t>
  </si>
  <si>
    <t>Основное мероприятие 4. Обеспечение функционирования и развития автоматизированных систем управления бюджетным процессом в том числе</t>
  </si>
  <si>
    <t xml:space="preserve">Основное мероприятие 1. Обеспечение деятельности департамента финансов
</t>
  </si>
  <si>
    <t>-</t>
  </si>
  <si>
    <t xml:space="preserve">Примечание (факторы, обусловившие неисполнение уточненного плана)
</t>
  </si>
  <si>
    <t>Достигнутый результат в рамках основного мероприятия (мероприятия)</t>
  </si>
  <si>
    <t xml:space="preserve">3.2. Мероприятие. 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
</t>
  </si>
  <si>
    <t>Общий объем финансирования программы- всего, в том числе</t>
  </si>
  <si>
    <t>Вид показателя (прямой/обратный)</t>
  </si>
  <si>
    <t xml:space="preserve">Примечание (факторы, обусловившие неисполнение показателей)
</t>
  </si>
  <si>
    <t>№ п/п</t>
  </si>
  <si>
    <t>Исполнение налоговых и неналоговых доходов бюджета города за отчетный финансовый год, не менее, %</t>
  </si>
  <si>
    <t>Отношение объема муниципального долга к общему объему доходов местного бюджета без учета утвержденного объема безвозмездных поступлений и (или) поступлений налоговых доходов по дополнительным нормативам отчислений от налога на доходы физических лиц, %</t>
  </si>
  <si>
    <t>Исполнение расходных обязательств города за отчетный финансовый год от бюджетных ассигнований, утвержденных решением о бюджете города, не менее, %</t>
  </si>
  <si>
    <t>Доля своевременно исполненных обязательств по муниципальным заимствованиям к  объему  обязательств,  подлежащих исполнению в течение отчетного года, %</t>
  </si>
  <si>
    <t>Доля муниципальных программ, достигнувших  высокого уровня эффективности реализации по итогам проведенной оценки, не менее, %</t>
  </si>
  <si>
    <t>≥95%</t>
  </si>
  <si>
    <t>≤ 50,0%</t>
  </si>
  <si>
    <t>≥80%</t>
  </si>
  <si>
    <t>прямой</t>
  </si>
  <si>
    <t>обратный</t>
  </si>
  <si>
    <t>Своевременно и в полном объеме исполнены обязательства по расходам на обеспечение деятельности департамента финансов.</t>
  </si>
  <si>
    <t>Неиспользование средств резервного фонда Администрации города обусловлено отсутствием фактической востребованности в расходах, связанных с предупреждением либо ликвидацией чрезвычайных ситуаций.</t>
  </si>
  <si>
    <t>за счет межбюджетных трансфертов из окружного бюджета</t>
  </si>
  <si>
    <t>за счет средств местного бюджета</t>
  </si>
  <si>
    <t xml:space="preserve"> за счет средств местного бюджета</t>
  </si>
  <si>
    <t xml:space="preserve">за счет межбюджетных трансфертов из федерального бюджета
</t>
  </si>
  <si>
    <t xml:space="preserve">     1. Сведения об исполнении программных мероприятий, объеме финансирования муниципальной программы за 2023 год</t>
  </si>
  <si>
    <t>Утвержденный план на 31.12.2023 года*</t>
  </si>
  <si>
    <t>Уточненный план на 01.01.2024 года</t>
  </si>
  <si>
    <t>Факт за 2023 год</t>
  </si>
  <si>
    <t>* В соответствии с постановлением Администрации города от 31.10.2023 № 5291 "О внесении изменения в постановление Администрации города от 13.12.2013 № 8994 «Об утверждении муниципальной программы «Управление муниципальными финансами города Сургута на период до 2030 года»</t>
  </si>
  <si>
    <t xml:space="preserve">     2. Сведения об исполнении целевых показателей муниципальной программы за 2023 год</t>
  </si>
  <si>
    <t>Утвержденный план на 01.01.2023 года*</t>
  </si>
  <si>
    <t>≥96,1%</t>
  </si>
  <si>
    <t>Годовой отчет 
об исполнении муниципальной программы «Управление муниципальными финансами города Сургута на период до 2030 года» на 01 января 2024 года</t>
  </si>
  <si>
    <t>Неисполнение обусловлено отсутствием обращений от главных распорядителей бюджетных средств по средствам, зарезервированным в бюджетной росписи департамента финансов до определения исполнителей:
- 469 729,93 руб.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завершения благоустройства общественных территорий, создания новых муниципальных учреждений;
- 27 408 948,77 руб. на повышение оплаты труда, выплат социального характера работникам муниципальных учреждений и органов местного самоуправления;
- 79 479 863,74 руб. на обеспечение обязательств по концессионным соглашениям, обеспечение доли города Сургута в соответствии с условиями государственных программ Ханты-Мансийского автономного округа – Югры в целях софинансирования мероприятий государственных программ Ханты-Мансийского автономного округа – Югры при предоставлении из бюджетов бюджетной системы Российской Федерации объёма субсидий сверх утверждённого решением Думы города о бюджете города Сургута.</t>
  </si>
  <si>
    <t xml:space="preserve">Основное мероприятие 5. Внедрение в бюджетный процесс новых инструментов (технологий), обусловленных изменением законодательства или направленных на оптимизацию бюджетных и технологических процедур и повышение эффективности взаимодействия участников бюджетного процесса </t>
  </si>
  <si>
    <t xml:space="preserve">Своевременно и в полном объеме были выделены бюджетные ассигнования главным распорядителям бюджетных средств на реализацию наказов избирателей депутатам Думы города Сургута.
</t>
  </si>
  <si>
    <t xml:space="preserve">Своевременно и в полном объеме были перераспределены бюджетные ассигнования по мере поступления обращений от главных распорядителей бюджетных средств на повышение оплаты труда, выплат социального характера работникам муниципальных учреждений и органов местного самоуправления и
на обеспечение обязательств по концессионным соглашениям, обеспечение доли города Сургута в соответствии с условиями государственных программ Ханты-Мансийского автономного округа – Югры в целях софинансирования мероприятий государственных программ Ханты-Мансийского автономного округа – Югры при предоставлении из бюджетов бюджетной системы Российской Федерации объёма субсидий сверх утверждённого решением Думы города о бюджете города Сургута. </t>
  </si>
  <si>
    <t xml:space="preserve">Своевременно и в полном объеме исполнены обязательства по заключенным муниципальным контрактам.
Снижена нагрузка на бюджет города в части исполнения расходов на обслуживание долговых обязательств, по причине отсутствия потребности уплаты процентов по муниципальным контрактам в связи с досрочным возвратом кредитов, привлеченных ранее и переносом срока выборки кредитов на более поздний срок.
</t>
  </si>
  <si>
    <t>Неисполнение обусловлено образованием экономии, в связи с:
- переносом сроков выборки кредитов по заключенным муниципальным контрактам на более поздний срок, 
- досрочным возвратом кредитов, привлеченных ранее.</t>
  </si>
  <si>
    <t>Заключен муниципальный контракт на оказание услуг по сопровождению автоматизированной системы планирования и исполнения бюджета города на основе программного обеспечения "Автоматизированный Центр контроля" с размещением информации о бюджете города в доступной для граждан форме на отдельном информационном портале «Бюджет для граждан». 
Приобретена лицензия (неисключительное право) на модуль "Конструктор форм" Автоматизированной информационной системы "СКИФ-Бюджетный процесс" на 2023 год. 
Приобретены модули подсистемы АЦК-Финансы: 1)Подсистема формирования и передачи результатов контроля ЭД «Сведения из проекта контракта» во внешние системы управления закупками.2) Подсистема «Отчеты учреждений».</t>
  </si>
  <si>
    <t>1) Решением Думы города от 05.10.2023 № 425-VII ДГ «О внесении изменений в решение городской Думы от 26.10.2005 № 505-III ГД «Об установлении земельного налога» установлены льготы по земельному налогу в отношении организаций, финансовое обеспечение которых (в том числе на выполнение муниципального задания) осуществляется за счет средств  бюджета города, что позволило оптимизировать (устранить) встречные финансовые потоки (доходы – расходы)  в 2024 году на сумму - 490,6 млн. рублей.
2) В соответствии с частью 3 статьи 21 Федерального закона   от 13.07.2020 № 189-ФЗ «О государственном (муниципальном) социальном заказе на оказание государственных (муниципальных) услуг в социальной сфере»:
- разработан Порядок заключения в электронной форме соглашения о финансовом обеспечении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соответствии с социальным сертификатом на получение муниципальной услуги в социальной сфере, утвержденный Постановлением Администрации от 15.09.2023 № 4492 «Об утверждении порядка предоставления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соответствии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 – Югры»;
- приобретен модуль подсистемы АЦК-Планирование "Подсистема формирования и ведения электронных соглашений о предоставлении субсидии на финансовое обеспечение выполнения государственных (муниципальных) заданий";
- произведена настройка модуля и организовано заключение соглашений в электронном виде в муниципальной информационной системе с использованием усиленной квалифицированной электронной подписи.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</si>
</sst>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8.5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center" vertical="top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/>
    </xf>
    <xf numFmtId="1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/>
    </xf>
    <xf numFmtId="2" fontId="12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10" fontId="11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justify" vertical="top" wrapText="1"/>
    </xf>
    <xf numFmtId="4" fontId="15" fillId="0" borderId="0" xfId="0" applyNumberFormat="1" applyFont="1" applyBorder="1" applyAlignment="1" applyProtection="1"/>
    <xf numFmtId="0" fontId="14" fillId="2" borderId="2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horizontal="justify" vertical="top" wrapText="1"/>
    </xf>
    <xf numFmtId="0" fontId="13" fillId="2" borderId="2" xfId="0" applyFont="1" applyFill="1" applyBorder="1" applyAlignment="1">
      <alignment horizontal="justify" vertical="top"/>
    </xf>
    <xf numFmtId="0" fontId="13" fillId="2" borderId="2" xfId="0" applyFont="1" applyFill="1" applyBorder="1" applyAlignment="1" applyProtection="1">
      <alignment horizontal="justify" vertical="top"/>
      <protection locked="0"/>
    </xf>
    <xf numFmtId="9" fontId="11" fillId="0" borderId="2" xfId="0" applyNumberFormat="1" applyFont="1" applyFill="1" applyBorder="1" applyAlignment="1">
      <alignment horizontal="center" vertical="center"/>
    </xf>
    <xf numFmtId="10" fontId="11" fillId="0" borderId="2" xfId="0" applyNumberFormat="1" applyFont="1" applyFill="1" applyBorder="1" applyAlignment="1">
      <alignment horizontal="center" vertical="center"/>
    </xf>
    <xf numFmtId="10" fontId="11" fillId="2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horizontal="justify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justify" vertical="top" wrapText="1"/>
    </xf>
    <xf numFmtId="0" fontId="14" fillId="0" borderId="6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4"/>
  <sheetViews>
    <sheetView tabSelected="1" showWhiteSpace="0" view="pageBreakPreview" zoomScale="85" zoomScaleNormal="80" zoomScaleSheetLayoutView="85" workbookViewId="0">
      <selection activeCell="F41" sqref="F41"/>
    </sheetView>
  </sheetViews>
  <sheetFormatPr defaultColWidth="9.140625" defaultRowHeight="21" x14ac:dyDescent="0.35"/>
  <cols>
    <col min="1" max="1" width="38.85546875" style="1" customWidth="1"/>
    <col min="2" max="2" width="26.5703125" style="1" customWidth="1"/>
    <col min="3" max="3" width="17.7109375" style="1" customWidth="1"/>
    <col min="4" max="6" width="18.28515625" style="1" customWidth="1"/>
    <col min="7" max="7" width="15.85546875" style="1" customWidth="1"/>
    <col min="8" max="8" width="16.7109375" style="1" customWidth="1"/>
    <col min="9" max="9" width="38.140625" style="2" customWidth="1"/>
    <col min="10" max="10" width="121.5703125" style="1" customWidth="1"/>
    <col min="11" max="11" width="36.85546875" style="30" customWidth="1"/>
    <col min="12" max="12" width="45.28515625" style="9" customWidth="1"/>
    <col min="13" max="16" width="9.140625" style="1"/>
    <col min="17" max="17" width="38" style="2" customWidth="1"/>
    <col min="18" max="18" width="8.28515625" style="3" customWidth="1"/>
    <col min="19" max="16384" width="9.140625" style="1"/>
  </cols>
  <sheetData>
    <row r="1" spans="1:18" ht="42.75" customHeight="1" x14ac:dyDescent="0.35">
      <c r="A1" s="75" t="s">
        <v>50</v>
      </c>
      <c r="B1" s="75"/>
      <c r="C1" s="75"/>
      <c r="D1" s="75"/>
      <c r="E1" s="75"/>
      <c r="F1" s="75"/>
      <c r="G1" s="75"/>
      <c r="H1" s="75"/>
      <c r="I1" s="75"/>
      <c r="J1" s="75"/>
    </row>
    <row r="2" spans="1:18" ht="25.5" customHeight="1" x14ac:dyDescent="0.35">
      <c r="A2" s="77" t="s">
        <v>42</v>
      </c>
      <c r="B2" s="77"/>
      <c r="C2" s="77"/>
      <c r="D2" s="77"/>
      <c r="E2" s="77"/>
      <c r="F2" s="77"/>
      <c r="G2" s="77"/>
      <c r="H2" s="77"/>
      <c r="I2" s="77"/>
      <c r="J2" s="77"/>
    </row>
    <row r="3" spans="1:18" ht="10.5" customHeigh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8" s="12" customFormat="1" ht="18.75" customHeight="1" x14ac:dyDescent="0.2">
      <c r="A4" s="76" t="s">
        <v>0</v>
      </c>
      <c r="B4" s="76" t="s">
        <v>2</v>
      </c>
      <c r="C4" s="76" t="s">
        <v>1</v>
      </c>
      <c r="D4" s="76" t="s">
        <v>3</v>
      </c>
      <c r="E4" s="76"/>
      <c r="F4" s="76"/>
      <c r="G4" s="76"/>
      <c r="H4" s="76"/>
      <c r="I4" s="76" t="s">
        <v>19</v>
      </c>
      <c r="J4" s="76" t="s">
        <v>20</v>
      </c>
      <c r="K4" s="31"/>
      <c r="L4" s="13"/>
      <c r="Q4" s="14"/>
      <c r="R4" s="15"/>
    </row>
    <row r="5" spans="1:18" s="12" customFormat="1" ht="18.75" customHeight="1" x14ac:dyDescent="0.2">
      <c r="A5" s="76"/>
      <c r="B5" s="76"/>
      <c r="C5" s="76"/>
      <c r="D5" s="76" t="s">
        <v>43</v>
      </c>
      <c r="E5" s="76" t="s">
        <v>44</v>
      </c>
      <c r="F5" s="76" t="s">
        <v>45</v>
      </c>
      <c r="G5" s="76" t="s">
        <v>5</v>
      </c>
      <c r="H5" s="76"/>
      <c r="I5" s="76"/>
      <c r="J5" s="76"/>
      <c r="K5" s="31"/>
      <c r="L5" s="13"/>
      <c r="Q5" s="14"/>
      <c r="R5" s="15"/>
    </row>
    <row r="6" spans="1:18" s="12" customFormat="1" ht="24.75" customHeight="1" x14ac:dyDescent="0.2">
      <c r="A6" s="76"/>
      <c r="B6" s="76"/>
      <c r="C6" s="76"/>
      <c r="D6" s="76"/>
      <c r="E6" s="76"/>
      <c r="F6" s="76"/>
      <c r="G6" s="18" t="s">
        <v>6</v>
      </c>
      <c r="H6" s="18" t="s">
        <v>7</v>
      </c>
      <c r="I6" s="76"/>
      <c r="J6" s="76"/>
      <c r="K6" s="31"/>
      <c r="L6" s="13"/>
      <c r="Q6" s="14"/>
      <c r="R6" s="15"/>
    </row>
    <row r="7" spans="1:18" s="4" customFormat="1" ht="41.25" customHeight="1" x14ac:dyDescent="0.25">
      <c r="A7" s="73" t="s">
        <v>17</v>
      </c>
      <c r="B7" s="34" t="s">
        <v>10</v>
      </c>
      <c r="C7" s="83" t="s">
        <v>9</v>
      </c>
      <c r="D7" s="6">
        <f>SUM(D8:D10)</f>
        <v>173614231.81999999</v>
      </c>
      <c r="E7" s="38">
        <f>SUM(E8:E10)</f>
        <v>175576511.82000002</v>
      </c>
      <c r="F7" s="38">
        <f>SUM(F8:F10)</f>
        <v>175576511.82000002</v>
      </c>
      <c r="G7" s="38">
        <f t="shared" ref="G7" si="0">SUM(G9:G10)</f>
        <v>0</v>
      </c>
      <c r="H7" s="7">
        <f t="shared" ref="H7:H8" si="1">G7/E7</f>
        <v>0</v>
      </c>
      <c r="I7" s="78"/>
      <c r="J7" s="80" t="s">
        <v>36</v>
      </c>
      <c r="K7" s="29"/>
      <c r="L7" s="8"/>
    </row>
    <row r="8" spans="1:18" s="36" customFormat="1" ht="55.5" customHeight="1" x14ac:dyDescent="0.25">
      <c r="A8" s="74"/>
      <c r="B8" s="46" t="s">
        <v>41</v>
      </c>
      <c r="C8" s="84"/>
      <c r="D8" s="38">
        <v>0</v>
      </c>
      <c r="E8" s="38">
        <v>1235579.72</v>
      </c>
      <c r="F8" s="38">
        <v>1235579.72</v>
      </c>
      <c r="G8" s="38">
        <f>F8-E8</f>
        <v>0</v>
      </c>
      <c r="H8" s="39">
        <f t="shared" si="1"/>
        <v>0</v>
      </c>
      <c r="I8" s="79"/>
      <c r="J8" s="81"/>
      <c r="K8" s="41"/>
      <c r="L8" s="40"/>
    </row>
    <row r="9" spans="1:18" s="36" customFormat="1" ht="48.75" hidden="1" customHeight="1" x14ac:dyDescent="0.25">
      <c r="A9" s="74"/>
      <c r="B9" s="46" t="s">
        <v>38</v>
      </c>
      <c r="C9" s="84"/>
      <c r="D9" s="38">
        <v>0</v>
      </c>
      <c r="E9" s="38">
        <v>0</v>
      </c>
      <c r="F9" s="38">
        <v>0</v>
      </c>
      <c r="G9" s="38">
        <f>F9-E9</f>
        <v>0</v>
      </c>
      <c r="H9" s="39">
        <v>0</v>
      </c>
      <c r="I9" s="79"/>
      <c r="J9" s="81"/>
      <c r="K9" s="41"/>
      <c r="L9" s="40"/>
    </row>
    <row r="10" spans="1:18" s="4" customFormat="1" ht="36" customHeight="1" x14ac:dyDescent="0.25">
      <c r="A10" s="74"/>
      <c r="B10" s="16" t="s">
        <v>39</v>
      </c>
      <c r="C10" s="84"/>
      <c r="D10" s="38">
        <v>173614231.81999999</v>
      </c>
      <c r="E10" s="38">
        <f>172663800.33+1677131.77</f>
        <v>174340932.10000002</v>
      </c>
      <c r="F10" s="38">
        <f>172663800.33+1677131.77</f>
        <v>174340932.10000002</v>
      </c>
      <c r="G10" s="6">
        <f>F10-E10</f>
        <v>0</v>
      </c>
      <c r="H10" s="7">
        <f t="shared" ref="H10" si="2">G10/E10</f>
        <v>0</v>
      </c>
      <c r="I10" s="79"/>
      <c r="J10" s="81"/>
      <c r="K10" s="29"/>
      <c r="L10" s="8"/>
    </row>
    <row r="11" spans="1:18" s="36" customFormat="1" ht="57.75" customHeight="1" x14ac:dyDescent="0.25">
      <c r="A11" s="70" t="s">
        <v>13</v>
      </c>
      <c r="B11" s="37" t="s">
        <v>10</v>
      </c>
      <c r="C11" s="69" t="s">
        <v>9</v>
      </c>
      <c r="D11" s="38">
        <f t="shared" ref="D11:G11" si="3">D12</f>
        <v>128539157.37</v>
      </c>
      <c r="E11" s="38">
        <f t="shared" si="3"/>
        <v>106232409.12</v>
      </c>
      <c r="F11" s="38">
        <f t="shared" si="3"/>
        <v>36097612.549999997</v>
      </c>
      <c r="G11" s="38">
        <f t="shared" si="3"/>
        <v>-70134796.570000008</v>
      </c>
      <c r="H11" s="39">
        <f>G11/E11</f>
        <v>-0.66020150678100342</v>
      </c>
      <c r="I11" s="80" t="s">
        <v>56</v>
      </c>
      <c r="J11" s="80" t="s">
        <v>55</v>
      </c>
      <c r="K11" s="41"/>
      <c r="L11" s="40"/>
    </row>
    <row r="12" spans="1:18" s="36" customFormat="1" ht="88.5" customHeight="1" x14ac:dyDescent="0.25">
      <c r="A12" s="70"/>
      <c r="B12" s="37" t="s">
        <v>39</v>
      </c>
      <c r="C12" s="69"/>
      <c r="D12" s="38">
        <v>128539157.37</v>
      </c>
      <c r="E12" s="38">
        <v>106232409.12</v>
      </c>
      <c r="F12" s="38">
        <v>36097612.549999997</v>
      </c>
      <c r="G12" s="38">
        <f>F12-E12</f>
        <v>-70134796.570000008</v>
      </c>
      <c r="H12" s="39">
        <f>G12/E12</f>
        <v>-0.66020150678100342</v>
      </c>
      <c r="I12" s="82"/>
      <c r="J12" s="82"/>
      <c r="K12" s="41"/>
      <c r="L12" s="40"/>
    </row>
    <row r="13" spans="1:18" s="4" customFormat="1" ht="60" customHeight="1" x14ac:dyDescent="0.25">
      <c r="A13" s="72" t="s">
        <v>14</v>
      </c>
      <c r="B13" s="5" t="s">
        <v>10</v>
      </c>
      <c r="C13" s="69" t="s">
        <v>9</v>
      </c>
      <c r="D13" s="6">
        <f>D14</f>
        <v>368498886.77999997</v>
      </c>
      <c r="E13" s="6">
        <f t="shared" ref="E13:F13" si="4">E14</f>
        <v>168983728.18000001</v>
      </c>
      <c r="F13" s="6">
        <f t="shared" si="4"/>
        <v>0</v>
      </c>
      <c r="G13" s="6">
        <f t="shared" ref="G13:G14" si="5">F13-E13</f>
        <v>-168983728.18000001</v>
      </c>
      <c r="H13" s="7">
        <f t="shared" ref="H13:H14" si="6">G13/E13</f>
        <v>-1</v>
      </c>
      <c r="I13" s="51"/>
      <c r="J13" s="51"/>
      <c r="K13" s="29"/>
      <c r="L13" s="8"/>
    </row>
    <row r="14" spans="1:18" s="4" customFormat="1" ht="50.25" customHeight="1" x14ac:dyDescent="0.25">
      <c r="A14" s="72"/>
      <c r="B14" s="5" t="s">
        <v>39</v>
      </c>
      <c r="C14" s="69"/>
      <c r="D14" s="6">
        <f>D16+D18</f>
        <v>368498886.77999997</v>
      </c>
      <c r="E14" s="6">
        <f>E16+E18</f>
        <v>168983728.18000001</v>
      </c>
      <c r="F14" s="6">
        <f>F16+F18</f>
        <v>0</v>
      </c>
      <c r="G14" s="6">
        <f t="shared" si="5"/>
        <v>-168983728.18000001</v>
      </c>
      <c r="H14" s="7">
        <f t="shared" si="6"/>
        <v>-1</v>
      </c>
      <c r="I14" s="51"/>
      <c r="J14" s="51"/>
      <c r="K14" s="29"/>
      <c r="L14" s="8"/>
    </row>
    <row r="15" spans="1:18" s="4" customFormat="1" ht="56.25" customHeight="1" x14ac:dyDescent="0.25">
      <c r="A15" s="70" t="s">
        <v>15</v>
      </c>
      <c r="B15" s="5" t="s">
        <v>10</v>
      </c>
      <c r="C15" s="69" t="s">
        <v>9</v>
      </c>
      <c r="D15" s="6">
        <f>D16</f>
        <v>63863314.140000001</v>
      </c>
      <c r="E15" s="6">
        <f t="shared" ref="E15:F15" si="7">E16</f>
        <v>61625185.740000002</v>
      </c>
      <c r="F15" s="6">
        <f t="shared" si="7"/>
        <v>0</v>
      </c>
      <c r="G15" s="6">
        <f t="shared" ref="G15:G20" si="8">F15-E15</f>
        <v>-61625185.740000002</v>
      </c>
      <c r="H15" s="7">
        <f>G15/E15</f>
        <v>-1</v>
      </c>
      <c r="I15" s="68" t="s">
        <v>37</v>
      </c>
      <c r="J15" s="63" t="s">
        <v>53</v>
      </c>
      <c r="K15" s="67"/>
      <c r="L15" s="8"/>
    </row>
    <row r="16" spans="1:18" s="4" customFormat="1" ht="74.25" customHeight="1" x14ac:dyDescent="0.25">
      <c r="A16" s="70"/>
      <c r="B16" s="5" t="s">
        <v>40</v>
      </c>
      <c r="C16" s="69"/>
      <c r="D16" s="6">
        <v>63863314.140000001</v>
      </c>
      <c r="E16" s="38">
        <v>61625185.740000002</v>
      </c>
      <c r="F16" s="6">
        <v>0</v>
      </c>
      <c r="G16" s="6">
        <f>F16-E16</f>
        <v>-61625185.740000002</v>
      </c>
      <c r="H16" s="7">
        <f>G16/E16</f>
        <v>-1</v>
      </c>
      <c r="I16" s="68"/>
      <c r="J16" s="64"/>
      <c r="K16" s="67"/>
      <c r="L16" s="8"/>
    </row>
    <row r="17" spans="1:12" s="4" customFormat="1" ht="196.5" customHeight="1" x14ac:dyDescent="0.25">
      <c r="A17" s="70" t="s">
        <v>21</v>
      </c>
      <c r="B17" s="5" t="s">
        <v>10</v>
      </c>
      <c r="C17" s="69" t="s">
        <v>9</v>
      </c>
      <c r="D17" s="6">
        <f>D18</f>
        <v>304635572.63999999</v>
      </c>
      <c r="E17" s="38">
        <f>E18</f>
        <v>107358542.44</v>
      </c>
      <c r="F17" s="6">
        <f t="shared" ref="F17" si="9">F18</f>
        <v>0</v>
      </c>
      <c r="G17" s="6">
        <f t="shared" si="8"/>
        <v>-107358542.44</v>
      </c>
      <c r="H17" s="7">
        <f>G17/E17</f>
        <v>-1</v>
      </c>
      <c r="I17" s="68" t="s">
        <v>51</v>
      </c>
      <c r="J17" s="63" t="s">
        <v>54</v>
      </c>
      <c r="K17" s="33"/>
      <c r="L17" s="8"/>
    </row>
    <row r="18" spans="1:12" s="4" customFormat="1" ht="209.25" customHeight="1" x14ac:dyDescent="0.25">
      <c r="A18" s="70"/>
      <c r="B18" s="5" t="s">
        <v>40</v>
      </c>
      <c r="C18" s="69"/>
      <c r="D18" s="6">
        <v>304635572.63999999</v>
      </c>
      <c r="E18" s="6">
        <v>107358542.44</v>
      </c>
      <c r="F18" s="6">
        <v>0</v>
      </c>
      <c r="G18" s="6">
        <f t="shared" si="8"/>
        <v>-107358542.44</v>
      </c>
      <c r="H18" s="7">
        <f>G18/E18</f>
        <v>-1</v>
      </c>
      <c r="I18" s="68"/>
      <c r="J18" s="64"/>
      <c r="K18" s="29"/>
      <c r="L18" s="8"/>
    </row>
    <row r="19" spans="1:12" s="4" customFormat="1" ht="50.25" customHeight="1" x14ac:dyDescent="0.25">
      <c r="A19" s="72" t="s">
        <v>16</v>
      </c>
      <c r="B19" s="5" t="s">
        <v>10</v>
      </c>
      <c r="C19" s="62" t="s">
        <v>9</v>
      </c>
      <c r="D19" s="6">
        <f>D20</f>
        <v>4403967.49</v>
      </c>
      <c r="E19" s="6">
        <f>E20</f>
        <v>4403967.49</v>
      </c>
      <c r="F19" s="6">
        <f>F20</f>
        <v>4403967.49</v>
      </c>
      <c r="G19" s="6">
        <f t="shared" ref="G19" si="10">G20</f>
        <v>0</v>
      </c>
      <c r="H19" s="7">
        <v>0</v>
      </c>
      <c r="I19" s="65"/>
      <c r="J19" s="63" t="s">
        <v>57</v>
      </c>
      <c r="K19" s="29"/>
      <c r="L19" s="8"/>
    </row>
    <row r="20" spans="1:12" s="4" customFormat="1" ht="73.5" customHeight="1" x14ac:dyDescent="0.25">
      <c r="A20" s="72"/>
      <c r="B20" s="5" t="s">
        <v>11</v>
      </c>
      <c r="C20" s="62"/>
      <c r="D20" s="6">
        <v>4403967.49</v>
      </c>
      <c r="E20" s="6">
        <v>4403967.49</v>
      </c>
      <c r="F20" s="38">
        <v>4403967.49</v>
      </c>
      <c r="G20" s="6">
        <f t="shared" si="8"/>
        <v>0</v>
      </c>
      <c r="H20" s="7">
        <f>G20/E20</f>
        <v>0</v>
      </c>
      <c r="I20" s="66"/>
      <c r="J20" s="64"/>
      <c r="K20" s="48">
        <f>D20-E20</f>
        <v>0</v>
      </c>
      <c r="L20" s="8"/>
    </row>
    <row r="21" spans="1:12" s="4" customFormat="1" ht="281.25" customHeight="1" x14ac:dyDescent="0.25">
      <c r="A21" s="50" t="s">
        <v>52</v>
      </c>
      <c r="B21" s="49" t="s">
        <v>18</v>
      </c>
      <c r="C21" s="49" t="s">
        <v>9</v>
      </c>
      <c r="D21" s="49" t="s">
        <v>18</v>
      </c>
      <c r="E21" s="49" t="s">
        <v>18</v>
      </c>
      <c r="F21" s="49" t="s">
        <v>18</v>
      </c>
      <c r="G21" s="49" t="s">
        <v>18</v>
      </c>
      <c r="H21" s="49" t="s">
        <v>18</v>
      </c>
      <c r="I21" s="60"/>
      <c r="J21" s="61" t="s">
        <v>58</v>
      </c>
      <c r="K21" s="29"/>
      <c r="L21" s="8"/>
    </row>
    <row r="22" spans="1:12" s="4" customFormat="1" ht="36" customHeight="1" x14ac:dyDescent="0.25">
      <c r="A22" s="70" t="s">
        <v>22</v>
      </c>
      <c r="B22" s="5" t="s">
        <v>10</v>
      </c>
      <c r="C22" s="69" t="s">
        <v>9</v>
      </c>
      <c r="D22" s="38">
        <f>SUM(D23:D25)</f>
        <v>675056243.46000004</v>
      </c>
      <c r="E22" s="38">
        <f t="shared" ref="E22:F22" si="11">SUM(E23:E25)</f>
        <v>455196616.61000001</v>
      </c>
      <c r="F22" s="38">
        <f t="shared" si="11"/>
        <v>216078091.86000001</v>
      </c>
      <c r="G22" s="38">
        <f>SUM(G23:G25)</f>
        <v>-239118524.75</v>
      </c>
      <c r="H22" s="39">
        <f t="shared" ref="H22:H29" si="12">G22/E22</f>
        <v>-0.52530822072183858</v>
      </c>
      <c r="I22" s="53"/>
      <c r="J22" s="54"/>
      <c r="K22" s="29"/>
      <c r="L22" s="8"/>
    </row>
    <row r="23" spans="1:12" s="36" customFormat="1" ht="60" x14ac:dyDescent="0.25">
      <c r="A23" s="70"/>
      <c r="B23" s="37" t="s">
        <v>41</v>
      </c>
      <c r="C23" s="69"/>
      <c r="D23" s="38">
        <f t="shared" ref="D23:G24" si="13">D8</f>
        <v>0</v>
      </c>
      <c r="E23" s="38">
        <f t="shared" si="13"/>
        <v>1235579.72</v>
      </c>
      <c r="F23" s="38">
        <f t="shared" si="13"/>
        <v>1235579.72</v>
      </c>
      <c r="G23" s="38">
        <f t="shared" si="13"/>
        <v>0</v>
      </c>
      <c r="H23" s="39">
        <f t="shared" si="12"/>
        <v>0</v>
      </c>
      <c r="I23" s="53"/>
      <c r="J23" s="53"/>
      <c r="K23" s="41"/>
      <c r="L23" s="40"/>
    </row>
    <row r="24" spans="1:12" s="36" customFormat="1" ht="45" hidden="1" x14ac:dyDescent="0.25">
      <c r="A24" s="70"/>
      <c r="B24" s="37" t="s">
        <v>38</v>
      </c>
      <c r="C24" s="69"/>
      <c r="D24" s="38">
        <f t="shared" si="13"/>
        <v>0</v>
      </c>
      <c r="E24" s="38">
        <f t="shared" si="13"/>
        <v>0</v>
      </c>
      <c r="F24" s="38">
        <f t="shared" si="13"/>
        <v>0</v>
      </c>
      <c r="G24" s="38">
        <f t="shared" si="13"/>
        <v>0</v>
      </c>
      <c r="H24" s="39" t="e">
        <f t="shared" si="12"/>
        <v>#DIV/0!</v>
      </c>
      <c r="I24" s="53"/>
      <c r="J24" s="53"/>
      <c r="K24" s="41"/>
      <c r="L24" s="40"/>
    </row>
    <row r="25" spans="1:12" s="4" customFormat="1" ht="30" x14ac:dyDescent="0.25">
      <c r="A25" s="70"/>
      <c r="B25" s="5" t="s">
        <v>39</v>
      </c>
      <c r="C25" s="69"/>
      <c r="D25" s="6">
        <f>D20+D18+D16+D12+D10</f>
        <v>675056243.46000004</v>
      </c>
      <c r="E25" s="38">
        <f>E20+E18+E16+E12+E10</f>
        <v>453961036.88999999</v>
      </c>
      <c r="F25" s="38">
        <f>F20+F18+F16+F12+F10</f>
        <v>214842512.14000002</v>
      </c>
      <c r="G25" s="38">
        <f>G20+G18+G16+G12+G10</f>
        <v>-239118524.75</v>
      </c>
      <c r="H25" s="7">
        <f t="shared" si="12"/>
        <v>-0.52673799141035349</v>
      </c>
      <c r="I25" s="53"/>
      <c r="J25" s="53"/>
      <c r="K25" s="29"/>
      <c r="L25" s="8"/>
    </row>
    <row r="26" spans="1:12" s="4" customFormat="1" ht="45.75" customHeight="1" x14ac:dyDescent="0.25">
      <c r="A26" s="70" t="s">
        <v>12</v>
      </c>
      <c r="B26" s="5" t="s">
        <v>10</v>
      </c>
      <c r="C26" s="69" t="s">
        <v>9</v>
      </c>
      <c r="D26" s="38">
        <f>SUM(D27:D29)</f>
        <v>675056243.46000004</v>
      </c>
      <c r="E26" s="38">
        <f t="shared" ref="E26:G26" si="14">SUM(E27:E29)</f>
        <v>455196616.61000001</v>
      </c>
      <c r="F26" s="38">
        <f t="shared" si="14"/>
        <v>216078091.86000001</v>
      </c>
      <c r="G26" s="38">
        <f t="shared" si="14"/>
        <v>-239118524.74999997</v>
      </c>
      <c r="H26" s="39">
        <f t="shared" si="12"/>
        <v>-0.52530822072183847</v>
      </c>
      <c r="I26" s="55"/>
      <c r="J26" s="53"/>
      <c r="K26" s="29"/>
      <c r="L26" s="8"/>
    </row>
    <row r="27" spans="1:12" s="36" customFormat="1" ht="54" customHeight="1" x14ac:dyDescent="0.25">
      <c r="A27" s="70"/>
      <c r="B27" s="37" t="s">
        <v>41</v>
      </c>
      <c r="C27" s="69"/>
      <c r="D27" s="38">
        <f t="shared" ref="D27:G28" si="15">D23</f>
        <v>0</v>
      </c>
      <c r="E27" s="38">
        <f t="shared" si="15"/>
        <v>1235579.72</v>
      </c>
      <c r="F27" s="38">
        <f t="shared" si="15"/>
        <v>1235579.72</v>
      </c>
      <c r="G27" s="38">
        <f t="shared" si="15"/>
        <v>0</v>
      </c>
      <c r="H27" s="39">
        <f t="shared" si="12"/>
        <v>0</v>
      </c>
      <c r="I27" s="55"/>
      <c r="J27" s="53"/>
      <c r="K27" s="41"/>
      <c r="L27" s="40"/>
    </row>
    <row r="28" spans="1:12" s="36" customFormat="1" ht="45" hidden="1" x14ac:dyDescent="0.25">
      <c r="A28" s="70"/>
      <c r="B28" s="37" t="s">
        <v>38</v>
      </c>
      <c r="C28" s="69"/>
      <c r="D28" s="38">
        <f t="shared" si="15"/>
        <v>0</v>
      </c>
      <c r="E28" s="38">
        <f t="shared" si="15"/>
        <v>0</v>
      </c>
      <c r="F28" s="38">
        <f t="shared" si="15"/>
        <v>0</v>
      </c>
      <c r="G28" s="38">
        <f t="shared" si="15"/>
        <v>0</v>
      </c>
      <c r="H28" s="39">
        <v>0</v>
      </c>
      <c r="I28" s="55"/>
      <c r="J28" s="53"/>
      <c r="K28" s="41"/>
      <c r="L28" s="40"/>
    </row>
    <row r="29" spans="1:12" s="4" customFormat="1" ht="34.5" customHeight="1" x14ac:dyDescent="0.25">
      <c r="A29" s="70"/>
      <c r="B29" s="5" t="s">
        <v>39</v>
      </c>
      <c r="C29" s="69"/>
      <c r="D29" s="6">
        <f>D25</f>
        <v>675056243.46000004</v>
      </c>
      <c r="E29" s="6">
        <f>E25</f>
        <v>453961036.88999999</v>
      </c>
      <c r="F29" s="6">
        <f t="shared" ref="F29" si="16">F25</f>
        <v>214842512.14000002</v>
      </c>
      <c r="G29" s="6">
        <f t="shared" ref="G29" si="17">F29-E29</f>
        <v>-239118524.74999997</v>
      </c>
      <c r="H29" s="7">
        <f t="shared" si="12"/>
        <v>-0.52673799141035349</v>
      </c>
      <c r="I29" s="56"/>
      <c r="J29" s="53"/>
      <c r="K29" s="29"/>
      <c r="L29" s="8"/>
    </row>
    <row r="30" spans="1:12" s="10" customFormat="1" ht="30.75" customHeight="1" x14ac:dyDescent="0.25">
      <c r="A30" s="71" t="s">
        <v>46</v>
      </c>
      <c r="B30" s="71"/>
      <c r="C30" s="71"/>
      <c r="D30" s="71"/>
      <c r="E30" s="71"/>
      <c r="F30" s="71"/>
      <c r="G30" s="71"/>
      <c r="H30" s="71"/>
      <c r="I30" s="71"/>
      <c r="J30" s="71"/>
      <c r="K30" s="32"/>
      <c r="L30" s="11"/>
    </row>
    <row r="37" spans="4:5" x14ac:dyDescent="0.35">
      <c r="E37" s="47"/>
    </row>
    <row r="44" spans="4:5" x14ac:dyDescent="0.35">
      <c r="D44" s="47"/>
    </row>
  </sheetData>
  <mergeCells count="40">
    <mergeCell ref="C13:C14"/>
    <mergeCell ref="I7:I10"/>
    <mergeCell ref="J7:J10"/>
    <mergeCell ref="I11:I12"/>
    <mergeCell ref="C11:C12"/>
    <mergeCell ref="J11:J12"/>
    <mergeCell ref="C7:C10"/>
    <mergeCell ref="A7:A10"/>
    <mergeCell ref="A1:J1"/>
    <mergeCell ref="A4:A6"/>
    <mergeCell ref="B4:B6"/>
    <mergeCell ref="D4:H4"/>
    <mergeCell ref="I4:I6"/>
    <mergeCell ref="J4:J6"/>
    <mergeCell ref="C4:C6"/>
    <mergeCell ref="A2:J2"/>
    <mergeCell ref="D5:D6"/>
    <mergeCell ref="E5:E6"/>
    <mergeCell ref="F5:F6"/>
    <mergeCell ref="G5:H5"/>
    <mergeCell ref="A11:A12"/>
    <mergeCell ref="A15:A16"/>
    <mergeCell ref="A19:A20"/>
    <mergeCell ref="A17:A18"/>
    <mergeCell ref="A13:A14"/>
    <mergeCell ref="A22:A25"/>
    <mergeCell ref="A26:A29"/>
    <mergeCell ref="C22:C25"/>
    <mergeCell ref="C26:C29"/>
    <mergeCell ref="A30:J30"/>
    <mergeCell ref="K15:K16"/>
    <mergeCell ref="I17:I18"/>
    <mergeCell ref="I15:I16"/>
    <mergeCell ref="C15:C16"/>
    <mergeCell ref="C17:C18"/>
    <mergeCell ref="C19:C20"/>
    <mergeCell ref="J15:J16"/>
    <mergeCell ref="J17:J18"/>
    <mergeCell ref="J19:J20"/>
    <mergeCell ref="I19:I20"/>
  </mergeCells>
  <printOptions horizontalCentered="1"/>
  <pageMargins left="0.31496062992125984" right="0.31496062992125984" top="0.74803149606299213" bottom="0.35433070866141736" header="0.31496062992125984" footer="0.31496062992125984"/>
  <pageSetup paperSize="8" scale="61" fitToHeight="15" orientation="landscape" r:id="rId1"/>
  <rowBreaks count="1" manualBreakCount="1">
    <brk id="2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0"/>
  <sheetViews>
    <sheetView view="pageBreakPreview" zoomScale="80" zoomScaleNormal="80" zoomScaleSheetLayoutView="80" workbookViewId="0">
      <selection activeCell="F7" sqref="F7"/>
    </sheetView>
  </sheetViews>
  <sheetFormatPr defaultColWidth="9.140625" defaultRowHeight="15" x14ac:dyDescent="0.25"/>
  <cols>
    <col min="1" max="1" width="10.5703125" style="1" customWidth="1"/>
    <col min="2" max="2" width="55.140625" style="1" customWidth="1"/>
    <col min="3" max="3" width="25.85546875" style="1" customWidth="1"/>
    <col min="4" max="4" width="21.7109375" style="1" customWidth="1"/>
    <col min="5" max="5" width="18.85546875" style="1" customWidth="1"/>
    <col min="6" max="6" width="18.7109375" style="1" customWidth="1"/>
    <col min="7" max="7" width="15.85546875" style="1" customWidth="1"/>
    <col min="8" max="8" width="16.7109375" style="1" customWidth="1"/>
    <col min="9" max="9" width="52.7109375" style="2" customWidth="1"/>
    <col min="10" max="10" width="9.140625" style="1"/>
    <col min="11" max="11" width="17.7109375" style="1" customWidth="1"/>
    <col min="12" max="12" width="38" style="2" customWidth="1"/>
    <col min="13" max="13" width="8.28515625" style="3" customWidth="1"/>
    <col min="14" max="16384" width="9.140625" style="1"/>
  </cols>
  <sheetData>
    <row r="1" spans="1:13" ht="32.25" customHeight="1" x14ac:dyDescent="0.25">
      <c r="A1" s="77" t="s">
        <v>47</v>
      </c>
      <c r="B1" s="77"/>
      <c r="C1" s="77"/>
      <c r="D1" s="77"/>
      <c r="E1" s="77"/>
      <c r="F1" s="77"/>
      <c r="G1" s="77"/>
      <c r="H1" s="77"/>
      <c r="I1" s="77"/>
    </row>
    <row r="2" spans="1:13" ht="18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13" s="19" customFormat="1" ht="24" customHeight="1" x14ac:dyDescent="0.25">
      <c r="A3" s="85" t="s">
        <v>25</v>
      </c>
      <c r="B3" s="85" t="s">
        <v>0</v>
      </c>
      <c r="C3" s="85" t="s">
        <v>1</v>
      </c>
      <c r="D3" s="85" t="s">
        <v>23</v>
      </c>
      <c r="E3" s="85" t="s">
        <v>4</v>
      </c>
      <c r="F3" s="85"/>
      <c r="G3" s="85"/>
      <c r="H3" s="85"/>
      <c r="I3" s="85" t="s">
        <v>24</v>
      </c>
      <c r="L3" s="20"/>
      <c r="M3" s="21"/>
    </row>
    <row r="4" spans="1:13" s="19" customFormat="1" ht="24" customHeight="1" x14ac:dyDescent="0.25">
      <c r="A4" s="85"/>
      <c r="B4" s="85"/>
      <c r="C4" s="85"/>
      <c r="D4" s="85"/>
      <c r="E4" s="85" t="s">
        <v>48</v>
      </c>
      <c r="F4" s="85" t="s">
        <v>45</v>
      </c>
      <c r="G4" s="85" t="s">
        <v>5</v>
      </c>
      <c r="H4" s="85"/>
      <c r="I4" s="85"/>
      <c r="L4" s="20"/>
      <c r="M4" s="21"/>
    </row>
    <row r="5" spans="1:13" s="19" customFormat="1" ht="33.75" customHeight="1" x14ac:dyDescent="0.25">
      <c r="A5" s="85"/>
      <c r="B5" s="85"/>
      <c r="C5" s="85"/>
      <c r="D5" s="85"/>
      <c r="E5" s="85"/>
      <c r="F5" s="85"/>
      <c r="G5" s="35" t="s">
        <v>8</v>
      </c>
      <c r="H5" s="35" t="s">
        <v>7</v>
      </c>
      <c r="I5" s="85"/>
      <c r="L5" s="20"/>
      <c r="M5" s="21"/>
    </row>
    <row r="6" spans="1:13" s="19" customFormat="1" ht="58.5" customHeight="1" x14ac:dyDescent="0.25">
      <c r="A6" s="22">
        <v>1</v>
      </c>
      <c r="B6" s="23" t="s">
        <v>26</v>
      </c>
      <c r="C6" s="24" t="s">
        <v>9</v>
      </c>
      <c r="D6" s="24" t="s">
        <v>34</v>
      </c>
      <c r="E6" s="25" t="s">
        <v>49</v>
      </c>
      <c r="F6" s="45">
        <v>1.056</v>
      </c>
      <c r="G6" s="35">
        <v>0</v>
      </c>
      <c r="H6" s="35">
        <v>0</v>
      </c>
      <c r="I6" s="26"/>
      <c r="L6" s="20"/>
      <c r="M6" s="21"/>
    </row>
    <row r="7" spans="1:13" s="19" customFormat="1" ht="108.75" customHeight="1" x14ac:dyDescent="0.25">
      <c r="A7" s="22">
        <v>2</v>
      </c>
      <c r="B7" s="28" t="s">
        <v>27</v>
      </c>
      <c r="C7" s="24" t="s">
        <v>9</v>
      </c>
      <c r="D7" s="24" t="s">
        <v>35</v>
      </c>
      <c r="E7" s="25" t="s">
        <v>32</v>
      </c>
      <c r="F7" s="58">
        <v>8.6199999999999999E-2</v>
      </c>
      <c r="G7" s="24">
        <v>0</v>
      </c>
      <c r="H7" s="24">
        <v>0</v>
      </c>
      <c r="I7" s="26"/>
      <c r="K7" s="52"/>
      <c r="L7" s="20"/>
      <c r="M7" s="21"/>
    </row>
    <row r="8" spans="1:13" s="19" customFormat="1" ht="72.75" customHeight="1" x14ac:dyDescent="0.25">
      <c r="A8" s="22">
        <v>3</v>
      </c>
      <c r="B8" s="28" t="s">
        <v>28</v>
      </c>
      <c r="C8" s="24" t="s">
        <v>9</v>
      </c>
      <c r="D8" s="24" t="s">
        <v>34</v>
      </c>
      <c r="E8" s="25" t="s">
        <v>31</v>
      </c>
      <c r="F8" s="59">
        <v>0.96009999999999995</v>
      </c>
      <c r="G8" s="24">
        <v>0</v>
      </c>
      <c r="H8" s="24">
        <v>0</v>
      </c>
      <c r="I8" s="35"/>
      <c r="L8" s="20"/>
      <c r="M8" s="21"/>
    </row>
    <row r="9" spans="1:13" s="19" customFormat="1" ht="81" customHeight="1" x14ac:dyDescent="0.25">
      <c r="A9" s="42">
        <v>4</v>
      </c>
      <c r="B9" s="43" t="s">
        <v>29</v>
      </c>
      <c r="C9" s="44" t="s">
        <v>9</v>
      </c>
      <c r="D9" s="44" t="s">
        <v>34</v>
      </c>
      <c r="E9" s="45">
        <v>1</v>
      </c>
      <c r="F9" s="57">
        <v>1</v>
      </c>
      <c r="G9" s="44">
        <v>0</v>
      </c>
      <c r="H9" s="44">
        <v>0</v>
      </c>
      <c r="I9" s="27"/>
      <c r="L9" s="20"/>
      <c r="M9" s="21"/>
    </row>
    <row r="10" spans="1:13" s="19" customFormat="1" ht="60" customHeight="1" x14ac:dyDescent="0.25">
      <c r="A10" s="22">
        <v>5</v>
      </c>
      <c r="B10" s="28" t="s">
        <v>30</v>
      </c>
      <c r="C10" s="24" t="s">
        <v>9</v>
      </c>
      <c r="D10" s="24" t="s">
        <v>34</v>
      </c>
      <c r="E10" s="25" t="s">
        <v>33</v>
      </c>
      <c r="F10" s="25">
        <v>0.86960000000000004</v>
      </c>
      <c r="G10" s="24">
        <v>0</v>
      </c>
      <c r="H10" s="24">
        <v>0</v>
      </c>
      <c r="I10" s="26"/>
      <c r="L10" s="20"/>
      <c r="M10" s="21"/>
    </row>
  </sheetData>
  <mergeCells count="10">
    <mergeCell ref="B3:B5"/>
    <mergeCell ref="F4:F5"/>
    <mergeCell ref="G4:H4"/>
    <mergeCell ref="A1:I1"/>
    <mergeCell ref="A3:A5"/>
    <mergeCell ref="C3:C5"/>
    <mergeCell ref="D3:D5"/>
    <mergeCell ref="E3:H3"/>
    <mergeCell ref="I3:I5"/>
    <mergeCell ref="E4:E5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2023раздел 1</vt:lpstr>
      <vt:lpstr>2023раздел2</vt:lpstr>
      <vt:lpstr>'2023раздел 1'!Заголовки_для_печати</vt:lpstr>
      <vt:lpstr>'2023раздел2'!Заголовки_для_печати</vt:lpstr>
      <vt:lpstr>'2023раздел 1'!Область_печати</vt:lpstr>
      <vt:lpstr>'2023раздел2'!Область_печати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2024-03-04T05:07:50Z</dcterms:modified>
</cp:coreProperties>
</file>