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постановления о мерах по исполнению бюджета (распоряжение 1)\на 2022-2024 годы\Исполнение полугодие\"/>
    </mc:Choice>
  </mc:AlternateContent>
  <bookViews>
    <workbookView xWindow="0" yWindow="0" windowWidth="28800" windowHeight="12300"/>
  </bookViews>
  <sheets>
    <sheet name="последний вариант" sheetId="1" r:id="rId1"/>
  </sheets>
  <definedNames>
    <definedName name="Z_01819407_0A74_4173_A481_566DF8ED0395_.wvu.PrintArea" localSheetId="0" hidden="1">'последний вариант'!$A$1:$L$52</definedName>
    <definedName name="Z_01819407_0A74_4173_A481_566DF8ED0395_.wvu.PrintTitles" localSheetId="0" hidden="1">'последний вариант'!$13:$14</definedName>
    <definedName name="Z_1E26D208_F040_4D33_B95D_1DCB22A8EC4E_.wvu.PrintArea" localSheetId="0" hidden="1">'последний вариант'!$A$1:$L$53</definedName>
    <definedName name="Z_1FFD0719_1599_4775_A030_2CFDA6530D64_.wvu.PrintArea" localSheetId="0" hidden="1">'последний вариант'!$A$1:$J$52</definedName>
    <definedName name="Z_1FFD0719_1599_4775_A030_2CFDA6530D64_.wvu.PrintTitles" localSheetId="0" hidden="1">'последний вариант'!$13:$14</definedName>
    <definedName name="Z_2430C539_AC3B_42B5_AB2B_7569E7DC79B9_.wvu.PrintArea" localSheetId="0" hidden="1">'последний вариант'!$A$1:$L$52</definedName>
    <definedName name="Z_2430C539_AC3B_42B5_AB2B_7569E7DC79B9_.wvu.PrintTitles" localSheetId="0" hidden="1">'последний вариант'!$13:$14</definedName>
    <definedName name="Z_50EAB5D8_E157_43B2_BA39_4C41746FD6A6_.wvu.PrintArea" localSheetId="0" hidden="1">'последний вариант'!$A$1:$N$52</definedName>
    <definedName name="Z_50EAB5D8_E157_43B2_BA39_4C41746FD6A6_.wvu.PrintTitles" localSheetId="0" hidden="1">'последний вариант'!$13:$14</definedName>
    <definedName name="Z_532B5F43_AB51_488B_AAFB_A8CBD88B63BC_.wvu.PrintArea" localSheetId="0" hidden="1">'последний вариант'!$A$1:$L$53</definedName>
    <definedName name="Z_532B5F43_AB51_488B_AAFB_A8CBD88B63BC_.wvu.Rows" localSheetId="0" hidden="1">'последний вариант'!#REF!</definedName>
    <definedName name="Z_576918AB_5083_4613_8CD7_9D3633655F6F_.wvu.PrintArea" localSheetId="0" hidden="1">'последний вариант'!$A$1:$J$52</definedName>
    <definedName name="Z_576918AB_5083_4613_8CD7_9D3633655F6F_.wvu.PrintTitles" localSheetId="0" hidden="1">'последний вариант'!$13:$14</definedName>
    <definedName name="Z_60102900_E3F1_4329_AC30_2A63305E6794_.wvu.PrintArea" localSheetId="0" hidden="1">'последний вариант'!$A$1:$L$57</definedName>
    <definedName name="Z_A4EA716F_6D74_47BD_B999_F239E1DBAF92_.wvu.PrintArea" localSheetId="0" hidden="1">'последний вариант'!$A$1:$N$52</definedName>
    <definedName name="Z_A4EA716F_6D74_47BD_B999_F239E1DBAF92_.wvu.PrintTitles" localSheetId="0" hidden="1">'последний вариант'!$13:$14</definedName>
    <definedName name="Z_A745643F_D1E0_48E0_8F50_AB8E28F37E8F_.wvu.PrintArea" localSheetId="0" hidden="1">'последний вариант'!$A$1:$L$57</definedName>
    <definedName name="Z_A745643F_D1E0_48E0_8F50_AB8E28F37E8F_.wvu.Rows" localSheetId="0" hidden="1">'последний вариант'!#REF!</definedName>
    <definedName name="Z_AB3EDB28_6B13_460F_A9FE_DBEAED627A09_.wvu.PrintArea" localSheetId="0" hidden="1">'последний вариант'!$A$1:$N$52</definedName>
    <definedName name="Z_AB3EDB28_6B13_460F_A9FE_DBEAED627A09_.wvu.PrintTitles" localSheetId="0" hidden="1">'последний вариант'!$13:$14</definedName>
    <definedName name="Z_ADC4D2E4_6742_4893_B8AD_8C91AE46A66B_.wvu.PrintArea" localSheetId="0" hidden="1">'последний вариант'!$A$1:$L$57</definedName>
    <definedName name="Z_ADC4D2E4_6742_4893_B8AD_8C91AE46A66B_.wvu.Rows" localSheetId="0" hidden="1">'последний вариант'!#REF!</definedName>
    <definedName name="Z_B78F36EF_63A0_4B89_8873_E24A5004F567_.wvu.PrintArea" localSheetId="0" hidden="1">'последний вариант'!$A$1:$L$54</definedName>
    <definedName name="Z_B78F36EF_63A0_4B89_8873_E24A5004F567_.wvu.PrintTitles" localSheetId="0" hidden="1">'последний вариант'!$13:$14</definedName>
    <definedName name="Z_B78F36EF_63A0_4B89_8873_E24A5004F567_.wvu.Rows" localSheetId="0" hidden="1">'последний вариант'!#REF!</definedName>
    <definedName name="Z_BE8EC065_5C38_42C7_ADC8_B065896A8878_.wvu.PrintArea" localSheetId="0" hidden="1">'последний вариант'!$A$1:$L$53</definedName>
    <definedName name="Z_CD209D3A_4E6A_4E5F_A583_CDCA6DE5B823_.wvu.PrintArea" localSheetId="0" hidden="1">'последний вариант'!$A$1:$J$52</definedName>
    <definedName name="Z_CD209D3A_4E6A_4E5F_A583_CDCA6DE5B823_.wvu.PrintTitles" localSheetId="0" hidden="1">'последний вариант'!$13:$14</definedName>
    <definedName name="Z_DE4DCB25_AC87_4D66_B6D3_9EEA95521BD9_.wvu.PrintArea" localSheetId="0" hidden="1">'последний вариант'!$A$1:$J$52</definedName>
    <definedName name="Z_DE4DCB25_AC87_4D66_B6D3_9EEA95521BD9_.wvu.PrintTitles" localSheetId="0" hidden="1">'последний вариант'!$13:$14</definedName>
    <definedName name="Z_E379F379_F9C6_4D1E_B70E_5A072C5DE947_.wvu.PrintArea" localSheetId="0" hidden="1">'последний вариант'!$A$1:$L$53</definedName>
    <definedName name="_xlnm.Print_Titles" localSheetId="0">'последний вариант'!$13:$14</definedName>
    <definedName name="_xlnm.Print_Area" localSheetId="0">'последний вариант'!$A$1:$M$57</definedName>
  </definedNames>
  <calcPr calcId="162913"/>
  <customWorkbookViews>
    <customWorkbookView name="Шпилева Юлия Михайловна - Личное представление" guid="{60102900-E3F1-4329-AC30-2A63305E6794}" mergeInterval="0" personalView="1" maximized="1" xWindow="-8" yWindow="-8" windowWidth="1936" windowHeight="1056" activeSheetId="1"/>
    <customWorkbookView name="Недорезова Ирина Юрьевна - Личное представление" guid="{ADC4D2E4-6742-4893-B8AD-8C91AE46A66B}" mergeInterval="0" personalView="1" maximized="1" xWindow="-8" yWindow="-8" windowWidth="1936" windowHeight="1056" activeSheetId="1"/>
    <customWorkbookView name="Рудакова Ирина Ивановна - Личное представление" guid="{B78F36EF-63A0-4B89-8873-E24A5004F567}" mergeInterval="0" personalView="1" maximized="1" xWindow="-8" yWindow="-8" windowWidth="1936" windowHeight="1056" activeSheetId="1"/>
    <customWorkbookView name="Минакова Оксана Сергеевна - Личное представление" guid="{A4EA716F-6D74-47BD-B999-F239E1DBAF92}" mergeInterval="0" personalView="1" maximized="1" xWindow="-8" yWindow="-8" windowWidth="1936" windowHeight="1056" activeSheetId="1"/>
    <customWorkbookView name="Евсеева Анна Михайловна - Личное представление" guid="{BE8EC065-5C38-42C7-ADC8-B065896A8878}" mergeInterval="0" personalView="1" maximized="1" xWindow="-8" yWindow="-8" windowWidth="1936" windowHeight="1035" activeSheetId="1"/>
    <customWorkbookView name="Вафина Виктория Васимовна - Личное представление" guid="{2430C539-AC3B-42B5-AB2B-7569E7DC79B9}" mergeInterval="0" personalView="1" maximized="1" xWindow="-8" yWindow="-8" windowWidth="1296" windowHeight="1000" activeSheetId="1"/>
    <customWorkbookView name="Фаткулина Альфия Анваровна - Личное представление" guid="{AB3EDB28-6B13-460F-A9FE-DBEAED627A09}" mergeInterval="0" personalView="1" maximized="1" xWindow="-8" yWindow="-8" windowWidth="1616" windowHeight="876" activeSheetId="1"/>
    <customWorkbookView name="Литвинчук Екатерина Николаевна - Личное представление" guid="{6BF6DDE6-925A-4329-8861-0B60B4DBF723}" mergeInterval="0" personalView="1" maximized="1" xWindow="-8" yWindow="-8" windowWidth="1296" windowHeight="1000" activeSheetId="1"/>
    <customWorkbookView name="hea - Личное представление" guid="{1FFD0719-1599-4775-A030-2CFDA6530D64}" mergeInterval="0" personalView="1" maximized="1" xWindow="1" yWindow="1" windowWidth="1280" windowHeight="499" activeSheetId="1"/>
    <customWorkbookView name="Пуцилло Павел Александрович - Личное представление" guid="{DE4DCB25-AC87-4D66-B6D3-9EEA95521BD9}" mergeInterval="0" personalView="1" maximized="1" windowWidth="1276" windowHeight="799" activeSheetId="1"/>
    <customWorkbookView name="Денисова Евгения Юрьевна - Личное представление" guid="{BAE1EEA8-A272-4700-897C-AF4B1FD5F525}" mergeInterval="0" personalView="1" maximized="1" windowWidth="1261" windowHeight="797" activeSheetId="1"/>
    <customWorkbookView name="Ватагина Анна Анатольевна - Личное представление" guid="{CD209D3A-4E6A-4E5F-A583-CDCA6DE5B823}" mergeInterval="0" personalView="1" maximized="1" xWindow="1" yWindow="1" windowWidth="1280" windowHeight="803" tabRatio="580" activeSheetId="1"/>
    <customWorkbookView name="Мигда Татьяна Юрьевна - Личное представление" guid="{576918AB-5083-4613-8CD7-9D3633655F6F}" mergeInterval="0" personalView="1" maximized="1" xWindow="-8" yWindow="-8" windowWidth="1296" windowHeight="1000" activeSheetId="1"/>
    <customWorkbookView name="Каплунская Анна Александровна - Личное представление" guid="{50EAB5D8-E157-43B2-BA39-4C41746FD6A6}" mergeInterval="0" personalView="1" maximized="1" xWindow="-8" yWindow="-8" windowWidth="1296" windowHeight="1000" activeSheetId="1"/>
    <customWorkbookView name="Головлева Елена Николаевна - Личное представление" guid="{1A553F59-89C3-4B7B-A3DE-BF3CA47E6D90}" mergeInterval="0" personalView="1" yWindow="40" windowWidth="1280" windowHeight="984" activeSheetId="1"/>
    <customWorkbookView name="Юшкевич Татьяна Ивановна - Личное представление" guid="{E379F379-F9C6-4D1E-B70E-5A072C5DE947}" mergeInterval="0" personalView="1" maximized="1" xWindow="-8" yWindow="-8" windowWidth="1296" windowHeight="1000" activeSheetId="1"/>
    <customWorkbookView name="Зайцева Ирина Ивановна - Личное представление" guid="{01819407-0A74-4173-A481-566DF8ED0395}" mergeInterval="0" personalView="1" maximized="1" xWindow="-8" yWindow="-8" windowWidth="1936" windowHeight="1056" activeSheetId="1"/>
    <customWorkbookView name="Рогожина Ольга Сергеевна - Личное представление" guid="{353CCF9C-00F7-49C6-8E4D-D582B2AC8B80}" mergeInterval="0" personalView="1" maximized="1" windowWidth="1276" windowHeight="735" activeSheetId="1"/>
    <customWorkbookView name="Шулепова Ольга Анатольевна - Личное представление" guid="{1E26D208-F040-4D33-B95D-1DCB22A8EC4E}" mergeInterval="0" personalView="1" maximized="1" xWindow="-8" yWindow="-8" windowWidth="1936" windowHeight="1056" activeSheetId="1"/>
    <customWorkbookView name="Хрусталёва Елена Анатольевна - Личное представление" guid="{532B5F43-AB51-488B-AAFB-A8CBD88B63BC}" mergeInterval="0" personalView="1" maximized="1" xWindow="-8" yWindow="-8" windowWidth="1936" windowHeight="1056" activeSheetId="1"/>
    <customWorkbookView name="Маркова Инесса Владимировна - Личное представление" guid="{A745643F-D1E0-48E0-8F50-AB8E28F37E8F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K33" i="1" l="1"/>
  <c r="K40" i="1" l="1"/>
  <c r="K16" i="1" s="1"/>
  <c r="L43" i="1" l="1"/>
  <c r="M49" i="1" l="1"/>
  <c r="J33" i="1" l="1"/>
  <c r="J16" i="1" s="1"/>
  <c r="J46" i="1" l="1"/>
  <c r="I46" i="1"/>
  <c r="H46" i="1"/>
  <c r="G46" i="1"/>
  <c r="J43" i="1" l="1"/>
  <c r="K43" i="1"/>
  <c r="J49" i="1"/>
  <c r="K49" i="1"/>
  <c r="L49" i="1"/>
</calcChain>
</file>

<file path=xl/sharedStrings.xml><?xml version="1.0" encoding="utf-8"?>
<sst xmlns="http://schemas.openxmlformats.org/spreadsheetml/2006/main" count="294" uniqueCount="192">
  <si>
    <t>Наименование мероприятия</t>
  </si>
  <si>
    <t xml:space="preserve">Проект нормативного правового акта или иной документ </t>
  </si>
  <si>
    <t>-</t>
  </si>
  <si>
    <t>- об иногородних организациях, подающих заявки на подбор кадров в Бюджетное учреждение Ханты-Мансийского автономного округа – Югры «Сургутский центр занятости населения»;</t>
  </si>
  <si>
    <t>2.3.</t>
  </si>
  <si>
    <t>Ответственный исполнитель</t>
  </si>
  <si>
    <t>департамент финансов</t>
  </si>
  <si>
    <t>Итого по расходам, в том числе</t>
  </si>
  <si>
    <t xml:space="preserve">департамент финансов </t>
  </si>
  <si>
    <t>Целевой показатель</t>
  </si>
  <si>
    <t>Значение целевого показателя</t>
  </si>
  <si>
    <t>№
п/п</t>
  </si>
  <si>
    <t>да</t>
  </si>
  <si>
    <t>Количество организованных заседаний комиссии по мобилизации дополнительных доходов в местный бюджет, ед.</t>
  </si>
  <si>
    <t>3.1.</t>
  </si>
  <si>
    <t>Итого по муниципальному долгу, в том числе</t>
  </si>
  <si>
    <t>Срок  реализации</t>
  </si>
  <si>
    <t>Количество муниципальных унитарных предприятий, в отношении которых решением Думы города установлены нормативы отчислений части прибыли, остающейся после уплаты налогов и иных обязательных платежей, с учетом оценки финансово-хозяйственной деятельности предприятий, ед.</t>
  </si>
  <si>
    <t>Итого по доходам, в том числе:</t>
  </si>
  <si>
    <t>решение Думы города «О нормативах отчисления части прибыли муниципальных унитарных предприятий в доход бюджета городского округа город Сургут»</t>
  </si>
  <si>
    <t>ежегодно</t>
  </si>
  <si>
    <t>Обеспечить привлечение средств в бюджет города от реализации муниципального имущества</t>
  </si>
  <si>
    <t>Устанавливать дифференцированные нормативы отчислений части прибыли муниципальных унитарных предприятий, остающейся после уплаты налогов и иных обязательных платежей, исходя из финансово-хозяйственной деятельности предприятий</t>
  </si>
  <si>
    <t>Бюджетный эффект от реализации мероприятий, 
тыс. рублей</t>
  </si>
  <si>
    <t>не менее 1</t>
  </si>
  <si>
    <t>не менее 10</t>
  </si>
  <si>
    <t>ежегодно не позднее 01 июня</t>
  </si>
  <si>
    <t>не менее 100</t>
  </si>
  <si>
    <t>1</t>
  </si>
  <si>
    <t>ежеквартально</t>
  </si>
  <si>
    <t xml:space="preserve">распоряжение Администрации города </t>
  </si>
  <si>
    <t>2.1.</t>
  </si>
  <si>
    <t>2.2.</t>
  </si>
  <si>
    <t>2 раза в год</t>
  </si>
  <si>
    <t>не менее 2</t>
  </si>
  <si>
    <t>департамент архитектуры и градостроительства, МКУ "Управление капитального строительства"</t>
  </si>
  <si>
    <t>Количество заключенных учреждением контрактов/договоров, ед.</t>
  </si>
  <si>
    <t>комиссия 
по мобилизации дополнительных доходов в местный бюджет</t>
  </si>
  <si>
    <t>Проводить  работу с главными администраторами доходов бюджета в рамках деятельности комиссии по мобилизации дополнительных доходов в местный бюджет с целью обеспечения поступлений доходов в бюджет города в запланированном объёме,   качественного планирования бюджетных показателей, урегулирования дебиторской задолженности.</t>
  </si>
  <si>
    <t>1.1.</t>
  </si>
  <si>
    <t>1.2.</t>
  </si>
  <si>
    <t>1.3.</t>
  </si>
  <si>
    <t>1.4.</t>
  </si>
  <si>
    <t>1.5.</t>
  </si>
  <si>
    <t>1.6.</t>
  </si>
  <si>
    <t>1.12.</t>
  </si>
  <si>
    <t>1.13.</t>
  </si>
  <si>
    <t>1.14.</t>
  </si>
  <si>
    <t>Проводить адресную работу с организациями и индивидуальными предпринимателями в рамках деятельности комиссии по мобилизации дополнительных доходов в местный бюджет с целью сокращения объема задолженности по налоговым и неналоговым платежам</t>
  </si>
  <si>
    <t>Направлять информацию в ИФНС России по городу Сургуту в целях осуществления налогового контроля по постановке на налоговый учёт организаций в местах их фактического нахождения и осуществления предпринимательской деятельности:</t>
  </si>
  <si>
    <t>Отношение количества контрактов и договоров аренды/купли-продажи земельных участков и муниципального имущества, в отношении которых направлена информация в ИФНС России по г. Сургуту, к общему количеству контрактов и договоров аренды/купли-продажи земельных участков и муниципального имущества, заключенных с иногородними поставщиками (исполнителями, подрядчиками) и арендаторами/покупателями земельных участков и муниципального имущества, %</t>
  </si>
  <si>
    <t>рабочая группа
 по снижению неформальной занятости,  ликвидации задолженности 
по заработной плате, обеспечению соблюдения трудовых прав работников предпенсионного возраста в городе Сургуте</t>
  </si>
  <si>
    <t>1.8.</t>
  </si>
  <si>
    <t xml:space="preserve">Реализация в полном объеме и в установленные сроки плана мероприятий, направленных на снижение дебиторской задолженности по доходам бюджета города, утвержденного распоряжением Администрации города от 08.07.2013 № 2357, да/нет
</t>
  </si>
  <si>
    <t xml:space="preserve">да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</si>
  <si>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да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</si>
  <si>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1.10.</t>
  </si>
  <si>
    <t>Обеспечить привлечение в бюджет города средств от оказания платных услуг по строительному контролю во исполнение постановления Председателя Думы города Сургута от 31.10.2017 № 35 "О поручении постоянного комитета Думы города по бюджета, налогам, финансам и имуществу"</t>
  </si>
  <si>
    <t>Отношение количества иногородних организаций, подавших заявки на подбор кадров в Бюджетное учреждение ХМАО – Югры «Сургутский центр занятости населения», в отношении которых направлена информация в ИФНС России по г. Сургуту, к общему количеству иногородних организаций, подавших заявки на подбор кадров в Бюджетное учреждение ХМАО – Югры «Сургутский центр занятости населения», %</t>
  </si>
  <si>
    <t>Отношение количества заключенных муниципальных контрактов с иногородними поставщиками (исполнителями, подрядчиками), в отношении которых направлена информация в ИФНС России по г. Сургуту, к общему количеству заключенных муниципальных контрактов с иногородними поставщиками (исполнителями, подрядчиками), %</t>
  </si>
  <si>
    <t xml:space="preserve"> - об иногородних арендаторах/покупателях, заключивших договоры аренды земельных участков и договоры аренды муниципального имущества / выкупивших земельные участки 
на территории города   </t>
  </si>
  <si>
    <t>Осуществлять контроль за исполнением поставщиками (подрядчиками, исполнителями) обязательств, предусмотренных муниципальными контрактами.</t>
  </si>
  <si>
    <t>1.11.</t>
  </si>
  <si>
    <t>протоколы заседаний рабочей группы по снижению неформальной занятости,  ликвидации задолженности 
по заработной плате, обеспечению соблюдения трудовых прав работников предпенсионного возраста в городе Сургуте</t>
  </si>
  <si>
    <t xml:space="preserve">Осуществлять мероприятия по оптимизации  расходов на содержание муниципальных учреждений за счет средств местного бюджета путем оптимизации бюджетной сети </t>
  </si>
  <si>
    <t>распоряжение Администрации города о решениях годового общего собрания акционеров акционерного общества</t>
  </si>
  <si>
    <t>Осуществлять мероприятия по повышению энергетической эффективности в муниципальном секторе</t>
  </si>
  <si>
    <t>Количество заключенных муниципальными учреждениями энергосервисных контрактов, ед.</t>
  </si>
  <si>
    <t xml:space="preserve">письма в ИФНС России по городу Сургуту о направлении соответствующей информации </t>
  </si>
  <si>
    <t>2022 год</t>
  </si>
  <si>
    <t>Отношение муниципального долга к доходам бюджета без учета безвозмездных поступлений и(или) поступлений налоговых доходов по дополнительным нормативам отчислений от налога на доходы физических лиц, %*</t>
  </si>
  <si>
    <t>Отношение объема расходов на обслуживание муниципального долга к общему объему расходов бюджета города без учета расходов, осуществляемых за счет субвенций, %*</t>
  </si>
  <si>
    <t>Отношение годовой суммы платежей по погашению и обслуживанию муниципального долга, возникшего по состоянию на 1 января очередного финансового года, без учета платежей, направляемых на досрочное погашение долговых обязательств со сроками погашения после 1 января года, следующего за очередным финансовым годом, к общему объему налоговых, неналоговых доходов бюджета города Сургута и дотаций из бюджетов бюджетной системы Российской Федерации, %*</t>
  </si>
  <si>
    <t>Наличие в рабочей группе по снижению неформальной занятости, ликвидации задолженности по заработной плате, обеспечению соблюдения трудовых прав работников предпенсионного возраста в городе Сургуте представителей федеральных фискальных, правоохранительных и контролирующих органов, да/нет</t>
  </si>
  <si>
    <t>Процент исполнения налогов на совокупный доход (отношение фактических поступлений к первоначальным плановым показателям), % *</t>
  </si>
  <si>
    <t>Доля доходов от реализации муниципального имущества в общем объеме неналоговых доходов, %</t>
  </si>
  <si>
    <t>Обеспечить взаимодействие и  координацию деятельности Администрации города и федеральных фискальных, правоохранительных и контролирующих органов по выявлению скрытых форм оплаты труда, ликвидации задолженности по заработной плате в городе</t>
  </si>
  <si>
    <t>Замена  люминесцентных светильников с металлогалогеновыми лампами на светодиодные светильники в учреждении (всего 110 ламп)</t>
  </si>
  <si>
    <t>Количество муниципальных учреждений, реорганизуемых в форме присоединения, ед.</t>
  </si>
  <si>
    <t xml:space="preserve">Направлять на выплату дивидендов не менее 35 процентов (в части дивидендов по итогам предыдущего года) в отношении акционерных обществ, акции которых находятся в муниципальной собственности  </t>
  </si>
  <si>
    <t>Принять меры, направленные на снижение дебиторской задолженности по доходам бюджета городского округа город Сургут</t>
  </si>
  <si>
    <t>Принять меры, направленные на выявление пользователей, использующих земельные участки и муниципальное имущество (в том числе для установки и эксплуатации рекламных конструкций) при отсутствии  правовых оснований, и взыскание оплаты за такое пользование</t>
  </si>
  <si>
    <t>2023 год</t>
  </si>
  <si>
    <t>1.7.</t>
  </si>
  <si>
    <t>1.9.</t>
  </si>
  <si>
    <t xml:space="preserve">департамент образования </t>
  </si>
  <si>
    <t>1. Направления мобилизации доходов бюджета городского округа  Сургут</t>
  </si>
  <si>
    <t>Примечание : * - показатель оценивается по итогам года.</t>
  </si>
  <si>
    <t>2024 год</t>
  </si>
  <si>
    <t>протоколы заседаний комиссии по мобилизации дополнительных доходов в местный бюджет</t>
  </si>
  <si>
    <t>Принять меры, направленные:
- на формирование положительного общественного мнения о малом и среднем предпринимательстве, в целях стимулирования граждан к осуществлению такой деятельности;
- на совершенствование механизмов поддержки предпринимательства в целях поступления в запланированных объемах налогов на совокупный доход.                                   Проводить анализ  эффективности  осуществляемых мер поддержки стимулирования субъектов малого бизнеса.</t>
  </si>
  <si>
    <t xml:space="preserve">Обеспечить нахождение муниципального долга на безопасном уровне при формировании и исполнении бюджета города </t>
  </si>
  <si>
    <t>2.      Направления оптимизации расходов бюджета городского округа Сургут</t>
  </si>
  <si>
    <t>2022-2024 годы</t>
  </si>
  <si>
    <t xml:space="preserve"> -</t>
  </si>
  <si>
    <t>не более 32</t>
  </si>
  <si>
    <t>не более 31</t>
  </si>
  <si>
    <t>не более 30</t>
  </si>
  <si>
    <t>не более 10</t>
  </si>
  <si>
    <t>не более 9</t>
  </si>
  <si>
    <t>не более 8</t>
  </si>
  <si>
    <t>не более 4,5</t>
  </si>
  <si>
    <t>не более 4,0</t>
  </si>
  <si>
    <t>не более 3,5</t>
  </si>
  <si>
    <t>департамент имущественных и земельных отношений, Администрация города, департамент образования</t>
  </si>
  <si>
    <t>не менее 7</t>
  </si>
  <si>
    <t>Увеличение размера платы за пользование муниципальными жилыми помещениями на условиях коммерческого найма, % *</t>
  </si>
  <si>
    <t>не менее 3</t>
  </si>
  <si>
    <t>департамент имущественных и земельных отношений</t>
  </si>
  <si>
    <t>Доля взысканной дебиторской задолженности в общем объеме дебиторской задолженности, прогнозируемой в бюджете города на 2022 ‒ 2024 годы, % *</t>
  </si>
  <si>
    <t>департамент имущественных и земельных отношений,
департамент финансов</t>
  </si>
  <si>
    <t>1000</t>
  </si>
  <si>
    <t>2000</t>
  </si>
  <si>
    <t>управление инвестиций, развития предпринимательства и туризма</t>
  </si>
  <si>
    <t>2022-2024годы</t>
  </si>
  <si>
    <t>управление муниципальных закупок, управление по труду,
 департамент имущественных и земельных отношений</t>
  </si>
  <si>
    <t xml:space="preserve">Адмнистрация города, департамент архитектуры и градостроительства, департамент имущественных и земельных отношений
</t>
  </si>
  <si>
    <t>Администрация города, департамент имущественных и земельных отношений</t>
  </si>
  <si>
    <t>Составление актов обследований по итогам проведения проведения рабочей группой обследований зданий, строений, сооружений и помещений для определения вида их фактического использования для целей налогообложения в порядке и сроках, установленных постановлением Правительства Ханты-Мансийского автономного округа – Югры, да/нет</t>
  </si>
  <si>
    <t>Размещение на официальном портале Администрации города информации об объектах недвижимости, включенных в Перечень объектов недвижимого имущества, признаваемого объектом налогообложения, в отношении которых налоговая база определяется как кадастровая стоимость, на очередной год,  да/нет</t>
  </si>
  <si>
    <t>департамент финансов, управление массовых коммуникаций, 
(структурные подразделения Администрации города, муниципальные организации города)</t>
  </si>
  <si>
    <t>Проведение анализа поступлений в бюджет города сумм земельного налога в отношении земельных участков, ранее находящихся в муниципальной собственности и перешедших в собственность юридических и физических лиц на основании заключенных с Администрацией города Сургута договоров купли-продажи (за 3 последних отчетных периода) для последующего включения в налоговый оборот земельных участков, в отношении которых установлен факт неисчисления (неуплаты) сумм земельного налога
да/нет</t>
  </si>
  <si>
    <t xml:space="preserve"> рабочая группа по обследованию зданий (строений, сооружений) 
и помещений для определения вида их фактического использования для целей налогообложения, департамент финансов</t>
  </si>
  <si>
    <t>Проведение анализа поступлений в бюджет города земельного налога, налога на имущество физических лиц в отношении ранее учтенных объектов недвижимости по которым сведения о выявленных правообладателях направлены для внесения в Единый государственный реестр недвижимости
да/нет</t>
  </si>
  <si>
    <t>2022-2024</t>
  </si>
  <si>
    <t>комитет культуры, управление физической культуры и спорта</t>
  </si>
  <si>
    <t>5</t>
  </si>
  <si>
    <t xml:space="preserve">- </t>
  </si>
  <si>
    <t>Организация совместно с инспекцией ФНС России по г. Сургуту Ханты-Мансийского автономного округа - Югры информационной кампании о необходимости, порядке и сроках уплаты имущественных налогов (транспортного, земельного налога и налога на имущество физических лиц).
Размещение информационных сообщений на официальном портале Администрации города, в средствах массовой информации и извещениях об оплате коммунальных услуг:
- о необходимости, порядке и сроках уплаты имущественных налогов (транспортного, земельного налогов и налога на имущество физических лиц), налога на доходы физических лиц;
- об изменениях, внесенных в решения Думы города о местных налогах.
да/нет</t>
  </si>
  <si>
    <t>акты обследования зданий, строений, сооружений и помещений</t>
  </si>
  <si>
    <t>главные администраторы доходов бюджета</t>
  </si>
  <si>
    <t>контрольное управление, департамент имущественных и земельных отношений, департамент архитектуры и градостроительства, Администрация города</t>
  </si>
  <si>
    <t>Принять меры, направленные на повышение роли имущественных налогов (земельного налога и налога на имущество физических лиц) в формировании бюджета города:</t>
  </si>
  <si>
    <t xml:space="preserve"> - проводить  обследование зданий, строений, сооружений и помещений для определения вида их фактического использования для целей налогообложения в порядке и сроках, установленных постановлением Правительства Ханты-Мансийского автономного округа – Югры;</t>
  </si>
  <si>
    <t xml:space="preserve">- осуществлять мероприятия по повышению собираемости имущественных налогов и информированию налогоплательщиков </t>
  </si>
  <si>
    <t>не менее 6</t>
  </si>
  <si>
    <t>Количество объектов недвижимости, в отношении которых выявлены правообладатели,  ранее учтенных объектов недвижимости,ед.</t>
  </si>
  <si>
    <t xml:space="preserve"> - осуществлять мероприятия, направленные на увеличение налоговой базы по земельному налогу и налогу на имущество физических лиц;</t>
  </si>
  <si>
    <r>
      <t xml:space="preserve">Количество акционерных обществ, акции которых находятся в муниципальной собственности и для которых установлен норматив отчислений части прибыли в бюджет города в размере не менее 35% </t>
    </r>
    <r>
      <rPr>
        <sz val="8.4"/>
        <color indexed="56"/>
        <rFont val="Times New Roman"/>
        <family val="1"/>
        <charset val="204"/>
      </rPr>
      <t/>
    </r>
  </si>
  <si>
    <t xml:space="preserve">Обеспечить увеличение размера платы за пользование жилым помещением (платы за наём) для нанимателей жилых помещений  муниципального жилищного фонда в соответствии с нормами, предусмотренными Положением о порядке расчета размера платы за пользование жилыми помещениями муниципального жилищного фонда </t>
  </si>
  <si>
    <t xml:space="preserve">Отношение количества случаев нарушений за использование земельных участков и муниципального имущества  (в том числе для установки и эксплуатации рекламных конструкций) при отсутствии правовых оснований по которым ведется претензионная работа к общему количеству выявленных нарушений,   %*. </t>
  </si>
  <si>
    <t>Отношение количества случаев нарушений неисполнения или ненадлежащее исполнение поставщиками (подрядчиками, исполнителями) обязательств, предусмотренных муниципальными контрактами по которым ведется претензионная работа, к общему количеству выявленных нарушений,  %.</t>
  </si>
  <si>
    <t>департамент имущественных и земельных отношений, департамент финансов</t>
  </si>
  <si>
    <t>Проведение адресной работы с физическими лицами-сотрудниками Администрации города и работниками муниципальных организаций города, имеющих задолженность по имущественным налогам
да/нет</t>
  </si>
  <si>
    <t xml:space="preserve"> - о заключенных муниципальных контрактах с иногородними поставщиками (исполнителями, подрядчиками)</t>
  </si>
  <si>
    <t xml:space="preserve">Доля бюджетных ассигнований и лимитов бюджетных обязательств, перераспределенных на сумму экономии в части средств местного бюджета, сложившейся по результатам конкурентных закупок, в общем объеме  лимитов бюджетных обязательств, доведенных в установленном порядке на осуществление закупок, % </t>
  </si>
  <si>
    <t>протокол Бюджетной комиссии при Главе города</t>
  </si>
  <si>
    <t>Осуществлять перераспределение бюджетных ассигнований и лимитов бюджетных обязательств на сумму экономии, сложившейся свыше 400 тысяч рублей по одной закупке по результатам конкурентных закупок товаров, работ, услуг в части средств местного бюджета до 01 сентября текущего года, по результатам рассмотрения направлений использования экономии на заседании Бюджетной комиссии при Главе города</t>
  </si>
  <si>
    <t>3.      Направления по сокращению объема муниципального долга бюджета городского округа город Сургут и расходов на его обслуживание</t>
  </si>
  <si>
    <t>департамент городского хозяйства</t>
  </si>
  <si>
    <t>Полученный бюджетный эффект от реализации мероприятий на отчетную дату, 
тыс. рублей</t>
  </si>
  <si>
    <t>Значение целевого показателя на отчетную дату</t>
  </si>
  <si>
    <t>Обоснование неисполнения мероприятия</t>
  </si>
  <si>
    <t>Дата: 02.02.2022</t>
  </si>
  <si>
    <t>№ 163</t>
  </si>
  <si>
    <t>Наименование «О мерах по реализации решения Думы города от 22.12.2021 № 51-VII ДГ «О бюджете городского округа Сургут Ханты-Мансийского автономного округа – Югры на 2022 год и плановый период 2023 ‒ 2024 годов»</t>
  </si>
  <si>
    <t>Реквизиты муниципального правового акта, утвердившего план мероприятий:</t>
  </si>
  <si>
    <t>Приложение 2</t>
  </si>
  <si>
    <t xml:space="preserve"> к Отчету о выполнении мер, установленных </t>
  </si>
  <si>
    <t>Соглашением о мерах по социально-экономическому</t>
  </si>
  <si>
    <t>развитию и оздоровлению муниципальных финансов</t>
  </si>
  <si>
    <t>муниципального района (городского округа) Ханты-</t>
  </si>
  <si>
    <t>Мансийского автономного округа – Югры в 2022 году</t>
  </si>
  <si>
    <t>В отчетном периоде  обращений Департамента финансов ХМАО-Югры о проведении обследования объектов недвижимости не поступало</t>
  </si>
  <si>
    <t>нет</t>
  </si>
  <si>
    <t>Показатель оценивается по итогам года</t>
  </si>
  <si>
    <t>В отчетном периоде информационные материалы ("Предоставление сведений из ЕГРЮЛ/ЕГРИП", Декларационная кампания 2022", "Личный кабинет налогоплательщика для физических лиц", "Ответственность за неуплату налогов", "Как подать декларацию 3-НДФЛ через личный кабинет налогоплательщика на сайте ФНС России " и др.), направленные  инспекцией ФНС России по г. Сургуту ХМАО - Югры  в рамках проводимых информационных кампаний:
 - размещены на официальном портале Администрации города в разделе "Налоговая сообщает", на странице департамента финансов в разделе "Новости";
 - доведены до сведения сотрудников Администрации города и сотрудников муниципальных организаций города.</t>
  </si>
  <si>
    <t xml:space="preserve"> - осуществлять мероприятия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Единый государственный реестр недвижимости</t>
  </si>
  <si>
    <t xml:space="preserve">В отчетном периоде поступили средства в размере 37,7 тыс.руб. по договорам, заключенным ранее на оказание услуг по осуществлению строительного контроля (по факту выполненных работ). </t>
  </si>
  <si>
    <t xml:space="preserve">Муниципальными учреждениями города заключено 5 энергосервисных договоров (контрактов). Запланированный бюджетный эффект будет достигнут до конца текущего года. </t>
  </si>
  <si>
    <t>Проведение анализа  поступлений в бюджет города земельного налога, налога на имущество физических лиц будет осуществлено в 3-4 кварталах 2022</t>
  </si>
  <si>
    <t>Информация по исполнению плана мероприятий по мобилизации доходов, оптимизации расходов и сокращению муниципального долга бюджета городского округа  Сургут Ханты-Мансийского автономного округа - Югры за 1 полугодие 2022 года</t>
  </si>
  <si>
    <t>Рассмотрен вопрос о деятельности департамента имущественных и земельных отношений и МКУ «Казна городского хозяйства» по взысканию задолженности по договорам найма (аренды) жилых помещений</t>
  </si>
  <si>
    <t>В  1 полугодии проведено 2 заседания  комиссии. Приглашены 35 налогоплательщиков, имеющих задолженность по налогам; расмотрен вопрос о причинах  роста задолженности по земельному налогу, уплачиваемому организациями; в адрес 10 налогоплательщиков, общая сумма задолженности по земельному налогу которых составила 4,8 млн. руб.,  направлены письма о предоставлении информации о причинах образования задолженности, принимаемых мерах и предполагаемых сроках погашения. Кроме того, во 2 квартале представители комиссии по мобилизации   приняли участие в заседании двух комиссий по урегулированию задолженности по налоговым платежам, проводимых ИФНС России по городу Сургуту. Объем погашенной (урегулированной) задолженности на отчетную дату составил 7402,7 тыс. рублей.</t>
  </si>
  <si>
    <t>в 1 полугодии  направлена информация о 8  иногородних работодателях, подавших заявки о потребности в работниках.</t>
  </si>
  <si>
    <t>Дивиденды от чистой прибыли акционерных обществ ожидаются к поступлению в 3 квартале.</t>
  </si>
  <si>
    <t xml:space="preserve">Решением Думы города от 30.06.2021 № 769-VI ДГ на 2022 год установлены дифференцированные нормативы отчислений части прибыли муниципальных унитарных предприятий, остающейся после уплаты налогов и иных обязательных платежей, исходя из их финансово-хозяйственной деятельности. 
</t>
  </si>
  <si>
    <t xml:space="preserve">в 1 полугодии направлена информация по 8 иногородним  организациям, заключившим договоры аренды (купли-продажи) земельных участков  </t>
  </si>
  <si>
    <t xml:space="preserve">За отчетный период 2022 года: 
-  проведено 465 обследований земельных участков на выявление нарушений земельного законодательства.
- направлено землепользователям 70 претензий на сумму                     36 202,5 тыс.руб. 
- поступило  неосновательного обогащения в бюджет города  (в том числе по претензиям прошлых лет) – 12 605,9 тыс. руб.;
- подготовлено и направлено в суд 29 исковых заявлений на взыскание неосновательного обогащения  на общую сумму 25 867,0 тыс.руб.
Кроме того, в 1 полугодии 2022 года:
- был произведен возврат ошибочно перечисленных денежных средств, поступивших  в декабре 2021 года в бюджет города в виде неосновательного обогащения в сумме 2 345,2 тыс. руб.;
- поступил незапланированный платеж (неосновательное обогащение) в сумме 15 185,0 тыс. руб.за пользование муниципальным имуществом ООО "УК ДЕЗ ЦЖР" в связи с расторжением договоров купли - продажи. </t>
  </si>
  <si>
    <t xml:space="preserve">За отчетный период ответственными исполнителями выставлено 144 требования по уплате неустоек (штрафов, пеней) за неисполнение или ненадлежащее исполнение поставщиками (подрядчиками, исполнителями) обязательств на общую сумму                                                          8 625,3 тыс. руб.
</t>
  </si>
  <si>
    <t>Замена люминесцентных светильников с металлогалогеновыми лампами на светодиодные светильники планируется в 3 квартале 2022 года. Бюджетный эффект от реализации мероприятия будет рассчитан в конце года.</t>
  </si>
  <si>
    <t>в 1 полугодии направлена информация по 983 контрактам</t>
  </si>
  <si>
    <t>В 1 полугодии 2022 года продолжена работа по выявлению и снижению неформальной занятости населения в городе Сургуте.  Проведено 2 заседания рабочей группы по снижению неформальной занятости и ликвидации задолженности по заработной плате  с участием представителей контрольно-надзорных органов, а также работодателей с признаками теневой занятости (всего 11 организаций). По итогам рабочей группы направлены письма в адрес работодателей о недопустимости нарушений законодательства Российской Федерации.</t>
  </si>
  <si>
    <t>За отчетный период Администрацией города обеспечено привлечение средств от реализации муниципального имущества в объеме 26 298,7 тыс.руб. Причиной низкого исполнения  является возврат средств в сумме (-) 37 752,20 тыс. руб., ранее поступивших в виде платы по договорам купли - продажи имущества с ООО "УК ДЕЗ ЦЖР" (от 15.10.2018 №№ 482-492), в связи с  расторжением договоров купли - продажи.</t>
  </si>
  <si>
    <t>Сумма экономии, сложившейся  по результатам проведения конкурентных закупок, в размере 49 778,6 тыс руб. используется для финансового обеспечения безотлагательных расходов на основании решений Бюджетной комиссии при Главе города.</t>
  </si>
  <si>
    <t xml:space="preserve">В рамках реализации основного мероприятия «Популяризация предпринимательства» муниципальной программы «Развитие малого и среднего предпринимательства в городе Сургуте на период до 2030 года»  осуществляется еженедельное консультирование и информирование субъектов малого и среднего предпринимательства (далее – МСП) о формах поддержки. Так, в 1 полугодии  2022 года информационно-консультационная поддержка оказана более чем 900 субъектам МСП. Также принято участие в серии вебинаров, проведенных Депэкономики ХМАО – Югры и Фондом поддержки предпринимательства Югры «Мой бизнес». На постоянной основе проводится информационная работа по популяризации образа самозанятого – в газете «Сургутские ведомости» ежеквартально публикуются соответствующие информационные статьи.
В целях реализации национального проекта «Малое и среднее предпринимательство и поддержка индивидуальной предпринимательской инициативы» на основании действующей муниципальной программы субъектам малого и среднего предпринимательства предоставляется финансовая поддержка. 
С 04.05.2022 по 18.05.2022 осуществлялся прием заявок на предоставление субсидий субъектам МСП, осуществляющим социально значимые (приоритетные) виды деятельности, в том числе начинающим предпринимателям. По состоянию на 01.07.2022 приняты решения о предоставлении субсидий на всю сумму бюджетных средств, предусмотренных муниципальной программой по соответствующим мероприятиям.
</t>
  </si>
  <si>
    <t>В рамках работы по повышению налогооблагаемой базы по земельному налогу проведена сверка полноты поступлений земельного налога по выкупленным земельным участкам у Администрации города в период 2020-2021 годов.
По итогам сверки все налогоплательщики,  выкупившие земельные участки (93 участка), состоят на учете в налоговом органе.</t>
  </si>
  <si>
    <t>В отчетном периоде зарегистрировано право собственности на 234 объекта капитального строительства</t>
  </si>
  <si>
    <t xml:space="preserve">На основании сведений инспекции ФНС России по г. Сургуту Ханты-Мансийского автономного округа - Югры о задолженности по налогам проведена адресная работа с физическими лицами-сотрудниками Администрации города.  
Проведены мероприятия по передаче в инспекцию ФНС России по г. Сургуту Ханты-Мансийского автономного
округа - Югры в централизованном порядке  форм о согласии сотрудников Администрации города на информирование о наличии задолженности по налогам посредством СМС- сообщений. </t>
  </si>
  <si>
    <t>Информирование налогоплательщиков об объектах недвижимости, включенных в Перечень объектов недвижимого имущества, признаваемого объектом налогообложения, в отношении которых налоговая база определяется как кадастровая стоимость, на очередной год будет осуществляться в 3-4 кварталах текущего года после направления Перечня Департаментом финансов ХМАО-Югры.</t>
  </si>
  <si>
    <t xml:space="preserve">В рамках исполнения плана мероприятий, направленных на снижение дебиторской задолженности, утвержденного распоряжением Администрации города от 08.07.2013 № 2357, за отчетный период ответственными исполнителями проведены следующие мероприятия:  
-    проведено 2 заседания  рабочией группы по контролю за поступлением платежей за аренду муниципального имущества, на которые были приглашены 10 арендаторов муниципального имущества. По результатам заседаний  поступило 882,6 тыс. руб.;
-    направлено  260 претензий о погашении задолженности на общую сумму 127 414,5 тыс.  руб., из них погашено 22 173,1 тыс. руб.
 - передано в правовое управление Администрации города для взыскания в судебном порядке 34 пакета документов на общую сумму 11 932,6 тыс. руб. </t>
  </si>
  <si>
    <t>В соответствии с распоряжением Администрации города от 13.01.2022 №27 реорганизовано муниципальное бюджетное дошкольное образовательное учреждение детский сад №81 "Мальвина" в форме присоединения к нему муниципального бюджетного дошкольного образовательного учреждения детского сада №24 "Космос"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</si>
</sst>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8.4"/>
      <color indexed="5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84">
    <xf numFmtId="0" fontId="0" fillId="0" borderId="0" xfId="0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justify" wrapText="1"/>
    </xf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49" fontId="4" fillId="3" borderId="0" xfId="0" applyNumberFormat="1" applyFont="1" applyFill="1" applyAlignment="1">
      <alignment horizontal="justify" vertical="top" wrapText="1"/>
    </xf>
    <xf numFmtId="49" fontId="3" fillId="3" borderId="0" xfId="0" applyNumberFormat="1" applyFont="1" applyFill="1" applyAlignment="1">
      <alignment horizontal="justify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4" fillId="3" borderId="2" xfId="0" applyFont="1" applyFill="1" applyBorder="1" applyAlignment="1">
      <alignment horizontal="justify" vertical="top" wrapText="1"/>
    </xf>
    <xf numFmtId="0" fontId="2" fillId="3" borderId="2" xfId="0" applyFont="1" applyFill="1" applyBorder="1" applyAlignment="1">
      <alignment horizontal="center" vertical="top" wrapText="1"/>
    </xf>
    <xf numFmtId="165" fontId="4" fillId="3" borderId="2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5" fillId="3" borderId="0" xfId="0" applyFont="1" applyFill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165" fontId="4" fillId="0" borderId="3" xfId="0" applyNumberFormat="1" applyFont="1" applyFill="1" applyBorder="1" applyAlignment="1">
      <alignment horizontal="center" vertical="top" wrapText="1"/>
    </xf>
    <xf numFmtId="165" fontId="4" fillId="0" borderId="3" xfId="0" applyNumberFormat="1" applyFont="1" applyFill="1" applyBorder="1" applyAlignment="1">
      <alignment horizontal="justify" vertical="top" wrapText="1"/>
    </xf>
    <xf numFmtId="165" fontId="4" fillId="0" borderId="7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11" xfId="0" applyNumberFormat="1" applyFont="1" applyFill="1" applyBorder="1" applyAlignment="1">
      <alignment horizontal="center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justify" vertical="top" wrapText="1"/>
    </xf>
    <xf numFmtId="0" fontId="4" fillId="3" borderId="11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top" wrapText="1"/>
    </xf>
    <xf numFmtId="165" fontId="0" fillId="0" borderId="8" xfId="0" applyNumberFormat="1" applyFont="1" applyFill="1" applyBorder="1" applyAlignment="1">
      <alignment horizontal="center" vertical="top" wrapText="1"/>
    </xf>
    <xf numFmtId="165" fontId="4" fillId="0" borderId="4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justify" vertical="top" wrapText="1"/>
    </xf>
    <xf numFmtId="49" fontId="4" fillId="0" borderId="7" xfId="0" applyNumberFormat="1" applyFont="1" applyFill="1" applyBorder="1" applyAlignment="1">
      <alignment horizontal="center" vertical="top" wrapText="1"/>
    </xf>
    <xf numFmtId="165" fontId="0" fillId="0" borderId="7" xfId="0" applyNumberFormat="1" applyFont="1" applyFill="1" applyBorder="1" applyAlignment="1">
      <alignment horizontal="center" vertical="top" wrapText="1"/>
    </xf>
    <xf numFmtId="165" fontId="0" fillId="0" borderId="1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vertical="top" wrapText="1"/>
    </xf>
    <xf numFmtId="0" fontId="4" fillId="3" borderId="0" xfId="0" applyFont="1" applyFill="1" applyBorder="1" applyAlignment="1">
      <alignment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justify" vertical="top" wrapText="1"/>
    </xf>
    <xf numFmtId="49" fontId="4" fillId="0" borderId="3" xfId="0" applyNumberFormat="1" applyFont="1" applyFill="1" applyBorder="1" applyAlignment="1">
      <alignment horizontal="justify" vertical="top" wrapText="1"/>
    </xf>
    <xf numFmtId="49" fontId="4" fillId="0" borderId="2" xfId="0" applyNumberFormat="1" applyFont="1" applyFill="1" applyBorder="1" applyAlignment="1">
      <alignment horizontal="justify" vertical="top" wrapText="1"/>
    </xf>
    <xf numFmtId="165" fontId="4" fillId="0" borderId="2" xfId="0" applyNumberFormat="1" applyFont="1" applyFill="1" applyBorder="1" applyAlignment="1">
      <alignment horizontal="justify" vertical="top" wrapText="1"/>
    </xf>
    <xf numFmtId="49" fontId="2" fillId="0" borderId="12" xfId="0" applyNumberFormat="1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justify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2" fillId="0" borderId="11" xfId="0" applyNumberFormat="1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justify" vertical="top" wrapText="1"/>
    </xf>
    <xf numFmtId="49" fontId="2" fillId="0" borderId="3" xfId="0" applyNumberFormat="1" applyFont="1" applyFill="1" applyBorder="1" applyAlignment="1">
      <alignment vertical="top" wrapText="1"/>
    </xf>
    <xf numFmtId="49" fontId="2" fillId="0" borderId="12" xfId="0" applyNumberFormat="1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justify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justify"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9" fontId="2" fillId="3" borderId="2" xfId="0" applyNumberFormat="1" applyFont="1" applyFill="1" applyBorder="1" applyAlignment="1">
      <alignment vertical="top" wrapText="1"/>
    </xf>
    <xf numFmtId="165" fontId="4" fillId="3" borderId="2" xfId="0" applyNumberFormat="1" applyFont="1" applyFill="1" applyBorder="1" applyAlignment="1">
      <alignment horizontal="left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65" fontId="4" fillId="3" borderId="4" xfId="0" applyNumberFormat="1" applyFont="1" applyFill="1" applyBorder="1" applyAlignment="1">
      <alignment horizontal="justify" vertical="center" wrapText="1"/>
    </xf>
    <xf numFmtId="165" fontId="4" fillId="3" borderId="2" xfId="0" applyNumberFormat="1" applyFont="1" applyFill="1" applyBorder="1" applyAlignment="1">
      <alignment horizontal="justify" vertical="center" wrapText="1"/>
    </xf>
    <xf numFmtId="165" fontId="4" fillId="3" borderId="2" xfId="0" applyNumberFormat="1" applyFont="1" applyFill="1" applyBorder="1" applyAlignment="1">
      <alignment horizontal="justify" vertical="top" wrapText="1"/>
    </xf>
    <xf numFmtId="9" fontId="4" fillId="3" borderId="2" xfId="1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center" vertical="top" wrapText="1"/>
    </xf>
    <xf numFmtId="165" fontId="4" fillId="3" borderId="7" xfId="0" applyNumberFormat="1" applyFont="1" applyFill="1" applyBorder="1" applyAlignment="1">
      <alignment horizontal="center" vertical="top" wrapText="1"/>
    </xf>
    <xf numFmtId="165" fontId="4" fillId="3" borderId="3" xfId="0" applyNumberFormat="1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center" vertical="top" wrapText="1"/>
    </xf>
    <xf numFmtId="165" fontId="4" fillId="3" borderId="8" xfId="0" applyNumberFormat="1" applyFont="1" applyFill="1" applyBorder="1" applyAlignment="1">
      <alignment horizontal="center" vertical="top" wrapText="1"/>
    </xf>
    <xf numFmtId="4" fontId="4" fillId="3" borderId="4" xfId="0" applyNumberFormat="1" applyFont="1" applyFill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vertical="top" wrapText="1"/>
    </xf>
    <xf numFmtId="3" fontId="4" fillId="0" borderId="5" xfId="0" applyNumberFormat="1" applyFont="1" applyFill="1" applyBorder="1" applyAlignment="1">
      <alignment horizontal="center" vertical="top" wrapText="1"/>
    </xf>
    <xf numFmtId="165" fontId="11" fillId="3" borderId="2" xfId="0" applyNumberFormat="1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horizontal="justify" vertical="top" wrapText="1"/>
    </xf>
    <xf numFmtId="49" fontId="2" fillId="3" borderId="4" xfId="0" applyNumberFormat="1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justify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165" fontId="4" fillId="3" borderId="3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justify" vertical="top" wrapText="1"/>
    </xf>
    <xf numFmtId="165" fontId="4" fillId="3" borderId="5" xfId="0" applyNumberFormat="1" applyFont="1" applyFill="1" applyBorder="1" applyAlignment="1">
      <alignment horizontal="center" vertical="top" wrapText="1"/>
    </xf>
    <xf numFmtId="3" fontId="4" fillId="3" borderId="5" xfId="0" applyNumberFormat="1" applyFont="1" applyFill="1" applyBorder="1" applyAlignment="1">
      <alignment horizontal="center" vertical="top" wrapText="1"/>
    </xf>
    <xf numFmtId="165" fontId="4" fillId="3" borderId="5" xfId="0" applyNumberFormat="1" applyFont="1" applyFill="1" applyBorder="1" applyAlignment="1">
      <alignment horizontal="left" vertical="top" wrapText="1"/>
    </xf>
    <xf numFmtId="165" fontId="4" fillId="3" borderId="5" xfId="0" applyNumberFormat="1" applyFont="1" applyFill="1" applyBorder="1" applyAlignment="1">
      <alignment horizontal="justify" vertical="top" wrapText="1"/>
    </xf>
    <xf numFmtId="0" fontId="4" fillId="3" borderId="4" xfId="0" applyFont="1" applyFill="1" applyBorder="1" applyAlignment="1">
      <alignment horizontal="justify" vertical="top" wrapText="1"/>
    </xf>
    <xf numFmtId="0" fontId="4" fillId="3" borderId="4" xfId="0" applyFont="1" applyFill="1" applyBorder="1" applyAlignment="1">
      <alignment horizontal="center" vertical="top" wrapText="1"/>
    </xf>
    <xf numFmtId="165" fontId="4" fillId="3" borderId="4" xfId="0" applyNumberFormat="1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horizontal="center" vertical="top" wrapText="1"/>
    </xf>
    <xf numFmtId="165" fontId="4" fillId="3" borderId="4" xfId="0" applyNumberFormat="1" applyFont="1" applyFill="1" applyBorder="1" applyAlignment="1">
      <alignment horizontal="justify" vertical="top" wrapText="1"/>
    </xf>
    <xf numFmtId="2" fontId="2" fillId="3" borderId="2" xfId="0" applyNumberFormat="1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/>
    </xf>
    <xf numFmtId="2" fontId="4" fillId="0" borderId="2" xfId="0" applyNumberFormat="1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justify" vertical="top" wrapText="1"/>
    </xf>
    <xf numFmtId="165" fontId="4" fillId="0" borderId="2" xfId="0" applyNumberFormat="1" applyFont="1" applyFill="1" applyBorder="1" applyAlignment="1">
      <alignment horizontal="center" vertical="top"/>
    </xf>
    <xf numFmtId="0" fontId="4" fillId="0" borderId="2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165" fontId="7" fillId="3" borderId="3" xfId="0" applyNumberFormat="1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wrapText="1"/>
    </xf>
    <xf numFmtId="0" fontId="4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horizontal="justify" vertical="top" wrapText="1"/>
    </xf>
    <xf numFmtId="2" fontId="2" fillId="3" borderId="5" xfId="0" applyNumberFormat="1" applyFont="1" applyFill="1" applyBorder="1" applyAlignment="1">
      <alignment horizontal="justify" vertical="top" wrapText="1"/>
    </xf>
    <xf numFmtId="2" fontId="2" fillId="3" borderId="4" xfId="0" applyNumberFormat="1" applyFont="1" applyFill="1" applyBorder="1" applyAlignment="1">
      <alignment horizontal="justify" vertical="top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2" fontId="4" fillId="0" borderId="3" xfId="0" applyNumberFormat="1" applyFont="1" applyFill="1" applyBorder="1" applyAlignment="1">
      <alignment horizontal="justify" vertical="top" wrapText="1"/>
    </xf>
    <xf numFmtId="2" fontId="4" fillId="0" borderId="4" xfId="0" applyNumberFormat="1" applyFont="1" applyFill="1" applyBorder="1" applyAlignment="1">
      <alignment horizontal="justify" vertical="top" wrapText="1"/>
    </xf>
    <xf numFmtId="0" fontId="2" fillId="3" borderId="2" xfId="0" applyFont="1" applyFill="1" applyBorder="1" applyAlignment="1">
      <alignment horizontal="center" vertical="top"/>
    </xf>
    <xf numFmtId="49" fontId="2" fillId="3" borderId="3" xfId="0" applyNumberFormat="1" applyFont="1" applyFill="1" applyBorder="1" applyAlignment="1">
      <alignment horizontal="justify" vertical="top" wrapText="1"/>
    </xf>
    <xf numFmtId="49" fontId="2" fillId="3" borderId="4" xfId="0" applyNumberFormat="1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wrapText="1"/>
    </xf>
    <xf numFmtId="0" fontId="4" fillId="3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7"/>
  <sheetViews>
    <sheetView tabSelected="1" view="pageBreakPreview" topLeftCell="B7" zoomScale="75" zoomScaleNormal="75" zoomScaleSheetLayoutView="75" workbookViewId="0">
      <pane ySplit="8" topLeftCell="A33" activePane="bottomLeft" state="frozen"/>
      <selection activeCell="A7" sqref="A7"/>
      <selection pane="bottomLeft" activeCell="K34" sqref="K34"/>
    </sheetView>
  </sheetViews>
  <sheetFormatPr defaultRowHeight="18.75" x14ac:dyDescent="0.3"/>
  <cols>
    <col min="1" max="1" width="14.42578125" style="6" bestFit="1" customWidth="1"/>
    <col min="2" max="2" width="53.7109375" style="12" customWidth="1"/>
    <col min="3" max="3" width="25.85546875" style="3" customWidth="1"/>
    <col min="4" max="4" width="21.85546875" style="3" customWidth="1"/>
    <col min="5" max="5" width="40.28515625" style="3" customWidth="1"/>
    <col min="6" max="6" width="52.5703125" style="5" customWidth="1"/>
    <col min="7" max="7" width="18.7109375" style="6" customWidth="1"/>
    <col min="8" max="8" width="17.85546875" style="6" hidden="1" customWidth="1"/>
    <col min="9" max="9" width="16.140625" style="6" hidden="1" customWidth="1"/>
    <col min="10" max="10" width="17" style="6" customWidth="1"/>
    <col min="11" max="11" width="18.140625" style="6" customWidth="1"/>
    <col min="12" max="12" width="16.140625" style="6" customWidth="1"/>
    <col min="13" max="13" width="75.28515625" style="6" customWidth="1"/>
    <col min="14" max="14" width="32.7109375" style="4" customWidth="1"/>
    <col min="15" max="27" width="9.140625" style="4"/>
    <col min="28" max="16384" width="9.140625" style="1"/>
  </cols>
  <sheetData>
    <row r="1" spans="1:17" s="4" customFormat="1" ht="18.75" customHeight="1" x14ac:dyDescent="0.3">
      <c r="A1" s="6"/>
      <c r="B1" s="11"/>
      <c r="C1" s="3"/>
      <c r="D1" s="3"/>
      <c r="E1" s="3"/>
      <c r="F1" s="5"/>
      <c r="G1" s="25"/>
      <c r="H1" s="25"/>
      <c r="I1" s="25"/>
      <c r="J1" s="28"/>
      <c r="K1" s="28"/>
      <c r="L1" s="182" t="s">
        <v>157</v>
      </c>
      <c r="M1" s="183"/>
    </row>
    <row r="2" spans="1:17" s="4" customFormat="1" ht="18.75" customHeight="1" x14ac:dyDescent="0.3">
      <c r="A2" s="6"/>
      <c r="B2" s="11"/>
      <c r="C2" s="3"/>
      <c r="D2" s="3"/>
      <c r="E2" s="3"/>
      <c r="F2" s="5"/>
      <c r="G2" s="25"/>
      <c r="H2" s="25"/>
      <c r="I2" s="25"/>
      <c r="J2" s="28"/>
      <c r="K2" s="28"/>
      <c r="L2" s="182" t="s">
        <v>158</v>
      </c>
      <c r="M2" s="183"/>
    </row>
    <row r="3" spans="1:17" s="4" customFormat="1" ht="18.75" customHeight="1" x14ac:dyDescent="0.3">
      <c r="A3" s="6"/>
      <c r="B3" s="11"/>
      <c r="C3" s="3"/>
      <c r="D3" s="3"/>
      <c r="E3" s="3"/>
      <c r="F3" s="5"/>
      <c r="G3" s="25"/>
      <c r="H3" s="25"/>
      <c r="I3" s="25"/>
      <c r="J3" s="28"/>
      <c r="K3" s="28"/>
      <c r="L3" s="182" t="s">
        <v>159</v>
      </c>
      <c r="M3" s="183"/>
    </row>
    <row r="4" spans="1:17" s="4" customFormat="1" ht="18.75" customHeight="1" x14ac:dyDescent="0.3">
      <c r="A4" s="6"/>
      <c r="B4" s="11"/>
      <c r="C4" s="3"/>
      <c r="D4" s="3"/>
      <c r="E4" s="3"/>
      <c r="F4" s="5"/>
      <c r="G4" s="25"/>
      <c r="H4" s="25"/>
      <c r="I4" s="25"/>
      <c r="J4" s="28"/>
      <c r="K4" s="28"/>
      <c r="L4" s="182" t="s">
        <v>160</v>
      </c>
      <c r="M4" s="183"/>
    </row>
    <row r="5" spans="1:17" s="4" customFormat="1" ht="18.75" customHeight="1" x14ac:dyDescent="0.3">
      <c r="A5" s="6"/>
      <c r="B5" s="11"/>
      <c r="C5" s="3"/>
      <c r="D5" s="3"/>
      <c r="E5" s="3"/>
      <c r="F5" s="5"/>
      <c r="G5" s="25"/>
      <c r="H5" s="25"/>
      <c r="I5" s="25"/>
      <c r="J5" s="28"/>
      <c r="K5" s="28"/>
      <c r="L5" s="182" t="s">
        <v>161</v>
      </c>
      <c r="M5" s="183"/>
    </row>
    <row r="6" spans="1:17" s="4" customFormat="1" ht="18.75" customHeight="1" x14ac:dyDescent="0.3">
      <c r="A6" s="6"/>
      <c r="B6" s="11"/>
      <c r="C6" s="3"/>
      <c r="D6" s="3"/>
      <c r="E6" s="3"/>
      <c r="F6" s="5"/>
      <c r="G6" s="25"/>
      <c r="H6" s="25"/>
      <c r="I6" s="25"/>
      <c r="J6" s="28"/>
      <c r="K6" s="28"/>
      <c r="L6" s="182" t="s">
        <v>162</v>
      </c>
      <c r="M6" s="183"/>
    </row>
    <row r="7" spans="1:17" s="4" customFormat="1" ht="22.5" customHeight="1" x14ac:dyDescent="0.3">
      <c r="A7" s="6"/>
      <c r="B7" s="11"/>
      <c r="C7" s="3"/>
      <c r="D7" s="3"/>
      <c r="E7" s="3"/>
      <c r="F7" s="5"/>
      <c r="G7" s="25"/>
      <c r="H7" s="25"/>
      <c r="I7" s="25"/>
      <c r="J7" s="28"/>
      <c r="K7" s="28"/>
      <c r="L7" s="28"/>
      <c r="M7" s="28"/>
    </row>
    <row r="8" spans="1:17" s="4" customFormat="1" ht="57" customHeight="1" x14ac:dyDescent="0.3">
      <c r="A8" s="142" t="s">
        <v>171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7" s="4" customFormat="1" ht="19.5" customHeight="1" x14ac:dyDescent="0.3">
      <c r="A9" s="174" t="s">
        <v>156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24"/>
      <c r="O9" s="24"/>
      <c r="P9" s="24"/>
      <c r="Q9" s="24"/>
    </row>
    <row r="10" spans="1:17" s="4" customFormat="1" ht="19.5" customHeight="1" x14ac:dyDescent="0.3">
      <c r="A10" s="174" t="s">
        <v>153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24"/>
      <c r="O10" s="24"/>
      <c r="P10" s="24"/>
      <c r="Q10" s="24"/>
    </row>
    <row r="11" spans="1:17" s="4" customFormat="1" ht="19.5" customHeight="1" x14ac:dyDescent="0.3">
      <c r="A11" s="174" t="s">
        <v>154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24"/>
      <c r="O11" s="24"/>
      <c r="P11" s="24"/>
      <c r="Q11" s="24"/>
    </row>
    <row r="12" spans="1:17" s="4" customFormat="1" ht="19.5" customHeight="1" x14ac:dyDescent="0.3">
      <c r="A12" s="180" t="s">
        <v>155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</row>
    <row r="13" spans="1:17" s="6" customFormat="1" ht="166.5" customHeight="1" x14ac:dyDescent="0.25">
      <c r="A13" s="164" t="s">
        <v>11</v>
      </c>
      <c r="B13" s="176" t="s">
        <v>0</v>
      </c>
      <c r="C13" s="164" t="s">
        <v>5</v>
      </c>
      <c r="D13" s="164" t="s">
        <v>16</v>
      </c>
      <c r="E13" s="164" t="s">
        <v>1</v>
      </c>
      <c r="F13" s="164" t="s">
        <v>9</v>
      </c>
      <c r="G13" s="177" t="s">
        <v>10</v>
      </c>
      <c r="H13" s="178"/>
      <c r="I13" s="179"/>
      <c r="J13" s="26" t="s">
        <v>23</v>
      </c>
      <c r="K13" s="26" t="s">
        <v>150</v>
      </c>
      <c r="L13" s="26" t="s">
        <v>151</v>
      </c>
      <c r="M13" s="26" t="s">
        <v>152</v>
      </c>
    </row>
    <row r="14" spans="1:17" s="6" customFormat="1" ht="34.5" customHeight="1" x14ac:dyDescent="0.25">
      <c r="A14" s="164"/>
      <c r="B14" s="176"/>
      <c r="C14" s="164"/>
      <c r="D14" s="164"/>
      <c r="E14" s="164"/>
      <c r="F14" s="164"/>
      <c r="G14" s="26" t="s">
        <v>69</v>
      </c>
      <c r="H14" s="26" t="s">
        <v>82</v>
      </c>
      <c r="I14" s="26" t="s">
        <v>88</v>
      </c>
      <c r="J14" s="26" t="s">
        <v>69</v>
      </c>
      <c r="K14" s="26" t="s">
        <v>69</v>
      </c>
      <c r="L14" s="26" t="s">
        <v>69</v>
      </c>
      <c r="M14" s="26"/>
    </row>
    <row r="15" spans="1:17" s="4" customFormat="1" ht="23.25" customHeight="1" x14ac:dyDescent="0.3">
      <c r="A15" s="165" t="s">
        <v>86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3"/>
      <c r="L15" s="14"/>
      <c r="M15" s="14"/>
    </row>
    <row r="16" spans="1:17" s="7" customFormat="1" ht="24" customHeight="1" x14ac:dyDescent="0.3">
      <c r="A16" s="165" t="s">
        <v>18</v>
      </c>
      <c r="B16" s="165"/>
      <c r="C16" s="165"/>
      <c r="D16" s="165"/>
      <c r="E16" s="165"/>
      <c r="F16" s="165"/>
      <c r="G16" s="165"/>
      <c r="H16" s="23"/>
      <c r="I16" s="23"/>
      <c r="J16" s="19">
        <f>J17+J33+J35+J37+J38+J39+J40+J41+J36</f>
        <v>221570.20000000004</v>
      </c>
      <c r="K16" s="19">
        <f>K17+K33+K35+K37+K38+K39+K40+K41+K36</f>
        <v>108473.34</v>
      </c>
      <c r="L16" s="19"/>
      <c r="M16" s="29"/>
    </row>
    <row r="17" spans="1:27" s="9" customFormat="1" ht="352.5" customHeight="1" x14ac:dyDescent="0.25">
      <c r="A17" s="56" t="s">
        <v>39</v>
      </c>
      <c r="B17" s="57" t="s">
        <v>48</v>
      </c>
      <c r="C17" s="48" t="s">
        <v>37</v>
      </c>
      <c r="D17" s="48" t="s">
        <v>33</v>
      </c>
      <c r="E17" s="58" t="s">
        <v>89</v>
      </c>
      <c r="F17" s="58" t="s">
        <v>13</v>
      </c>
      <c r="G17" s="54" t="s">
        <v>34</v>
      </c>
      <c r="H17" s="54" t="s">
        <v>34</v>
      </c>
      <c r="I17" s="54" t="s">
        <v>34</v>
      </c>
      <c r="J17" s="30">
        <v>15000</v>
      </c>
      <c r="K17" s="30">
        <v>7402.7</v>
      </c>
      <c r="L17" s="54">
        <v>1</v>
      </c>
      <c r="M17" s="31" t="s">
        <v>173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9" customFormat="1" ht="173.25" customHeight="1" x14ac:dyDescent="0.25">
      <c r="A18" s="21" t="s">
        <v>40</v>
      </c>
      <c r="B18" s="22" t="s">
        <v>38</v>
      </c>
      <c r="C18" s="48" t="s">
        <v>37</v>
      </c>
      <c r="D18" s="48" t="s">
        <v>33</v>
      </c>
      <c r="E18" s="59" t="s">
        <v>89</v>
      </c>
      <c r="F18" s="59" t="s">
        <v>13</v>
      </c>
      <c r="G18" s="49" t="s">
        <v>34</v>
      </c>
      <c r="H18" s="49" t="s">
        <v>34</v>
      </c>
      <c r="I18" s="49" t="s">
        <v>34</v>
      </c>
      <c r="J18" s="50" t="s">
        <v>2</v>
      </c>
      <c r="K18" s="50" t="s">
        <v>2</v>
      </c>
      <c r="L18" s="54">
        <v>1</v>
      </c>
      <c r="M18" s="60" t="s">
        <v>172</v>
      </c>
      <c r="N18" s="1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8" customFormat="1" ht="86.25" customHeight="1" x14ac:dyDescent="0.25">
      <c r="A19" s="170" t="s">
        <v>41</v>
      </c>
      <c r="B19" s="61" t="s">
        <v>132</v>
      </c>
      <c r="C19" s="55"/>
      <c r="D19" s="62"/>
      <c r="E19" s="55"/>
      <c r="F19" s="63"/>
      <c r="G19" s="64"/>
      <c r="H19" s="65"/>
      <c r="I19" s="44"/>
      <c r="J19" s="30"/>
      <c r="K19" s="32"/>
      <c r="L19" s="30"/>
      <c r="M19" s="30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s="8" customFormat="1" ht="183" customHeight="1" x14ac:dyDescent="0.25">
      <c r="A20" s="168"/>
      <c r="B20" s="66" t="s">
        <v>133</v>
      </c>
      <c r="C20" s="172" t="s">
        <v>122</v>
      </c>
      <c r="D20" s="67" t="s">
        <v>124</v>
      </c>
      <c r="E20" s="67" t="s">
        <v>129</v>
      </c>
      <c r="F20" s="38" t="s">
        <v>118</v>
      </c>
      <c r="G20" s="35" t="s">
        <v>12</v>
      </c>
      <c r="H20" s="34" t="s">
        <v>12</v>
      </c>
      <c r="I20" s="34" t="s">
        <v>12</v>
      </c>
      <c r="J20" s="36"/>
      <c r="K20" s="36"/>
      <c r="L20" s="37" t="s">
        <v>164</v>
      </c>
      <c r="M20" s="38" t="s">
        <v>163</v>
      </c>
      <c r="N20" s="39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s="8" customFormat="1" ht="162" customHeight="1" x14ac:dyDescent="0.25">
      <c r="A21" s="171"/>
      <c r="B21" s="69"/>
      <c r="C21" s="173"/>
      <c r="D21" s="70"/>
      <c r="E21" s="70"/>
      <c r="F21" s="71" t="s">
        <v>119</v>
      </c>
      <c r="G21" s="40" t="s">
        <v>12</v>
      </c>
      <c r="H21" s="40" t="s">
        <v>12</v>
      </c>
      <c r="I21" s="40" t="s">
        <v>12</v>
      </c>
      <c r="J21" s="41"/>
      <c r="K21" s="41"/>
      <c r="L21" s="42" t="s">
        <v>164</v>
      </c>
      <c r="M21" s="43" t="s">
        <v>189</v>
      </c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s="8" customFormat="1" ht="274.5" customHeight="1" x14ac:dyDescent="0.25">
      <c r="A22" s="72"/>
      <c r="B22" s="73" t="s">
        <v>137</v>
      </c>
      <c r="C22" s="62" t="s">
        <v>110</v>
      </c>
      <c r="D22" s="62" t="s">
        <v>93</v>
      </c>
      <c r="E22" s="62"/>
      <c r="F22" s="74" t="s">
        <v>121</v>
      </c>
      <c r="G22" s="44" t="s">
        <v>12</v>
      </c>
      <c r="H22" s="44" t="s">
        <v>12</v>
      </c>
      <c r="I22" s="44" t="s">
        <v>12</v>
      </c>
      <c r="J22" s="45"/>
      <c r="K22" s="45"/>
      <c r="L22" s="30" t="s">
        <v>12</v>
      </c>
      <c r="M22" s="75" t="s">
        <v>186</v>
      </c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s="8" customFormat="1" ht="116.25" customHeight="1" x14ac:dyDescent="0.25">
      <c r="A23" s="102"/>
      <c r="B23" s="76" t="s">
        <v>167</v>
      </c>
      <c r="C23" s="67" t="s">
        <v>142</v>
      </c>
      <c r="D23" s="67" t="s">
        <v>93</v>
      </c>
      <c r="E23" s="67"/>
      <c r="F23" s="77" t="s">
        <v>136</v>
      </c>
      <c r="G23" s="34" t="s">
        <v>111</v>
      </c>
      <c r="H23" s="34" t="s">
        <v>112</v>
      </c>
      <c r="I23" s="34" t="s">
        <v>112</v>
      </c>
      <c r="J23" s="46"/>
      <c r="K23" s="46"/>
      <c r="L23" s="103">
        <v>234</v>
      </c>
      <c r="M23" s="38" t="s">
        <v>187</v>
      </c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s="8" customFormat="1" ht="177" customHeight="1" x14ac:dyDescent="0.25">
      <c r="A24" s="78"/>
      <c r="B24" s="76"/>
      <c r="C24" s="67"/>
      <c r="D24" s="67"/>
      <c r="E24" s="67"/>
      <c r="F24" s="77" t="s">
        <v>123</v>
      </c>
      <c r="G24" s="34" t="s">
        <v>12</v>
      </c>
      <c r="H24" s="34" t="s">
        <v>12</v>
      </c>
      <c r="I24" s="34" t="s">
        <v>12</v>
      </c>
      <c r="J24" s="46"/>
      <c r="K24" s="46"/>
      <c r="L24" s="37" t="s">
        <v>164</v>
      </c>
      <c r="M24" s="38" t="s">
        <v>170</v>
      </c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s="8" customFormat="1" ht="376.5" customHeight="1" x14ac:dyDescent="0.25">
      <c r="A25" s="168"/>
      <c r="B25" s="84" t="s">
        <v>134</v>
      </c>
      <c r="C25" s="67" t="s">
        <v>120</v>
      </c>
      <c r="D25" s="67" t="s">
        <v>93</v>
      </c>
      <c r="E25" s="67"/>
      <c r="F25" s="77" t="s">
        <v>128</v>
      </c>
      <c r="G25" s="34" t="s">
        <v>12</v>
      </c>
      <c r="H25" s="34" t="s">
        <v>12</v>
      </c>
      <c r="I25" s="34" t="s">
        <v>12</v>
      </c>
      <c r="J25" s="46"/>
      <c r="K25" s="46"/>
      <c r="L25" s="37" t="s">
        <v>12</v>
      </c>
      <c r="M25" s="38" t="s">
        <v>166</v>
      </c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s="8" customFormat="1" ht="194.25" customHeight="1" x14ac:dyDescent="0.25">
      <c r="A26" s="169"/>
      <c r="B26" s="85"/>
      <c r="C26" s="70"/>
      <c r="D26" s="70"/>
      <c r="E26" s="70"/>
      <c r="F26" s="71" t="s">
        <v>143</v>
      </c>
      <c r="G26" s="40" t="s">
        <v>12</v>
      </c>
      <c r="H26" s="40" t="s">
        <v>12</v>
      </c>
      <c r="I26" s="40" t="s">
        <v>12</v>
      </c>
      <c r="J26" s="41"/>
      <c r="K26" s="41"/>
      <c r="L26" s="42" t="s">
        <v>12</v>
      </c>
      <c r="M26" s="43" t="s">
        <v>188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s="8" customFormat="1" ht="246.75" customHeight="1" x14ac:dyDescent="0.25">
      <c r="A27" s="68" t="s">
        <v>42</v>
      </c>
      <c r="B27" s="80" t="s">
        <v>76</v>
      </c>
      <c r="C27" s="62" t="s">
        <v>51</v>
      </c>
      <c r="D27" s="62" t="s">
        <v>93</v>
      </c>
      <c r="E27" s="48" t="s">
        <v>63</v>
      </c>
      <c r="F27" s="81" t="s">
        <v>73</v>
      </c>
      <c r="G27" s="82" t="s">
        <v>12</v>
      </c>
      <c r="H27" s="82" t="s">
        <v>12</v>
      </c>
      <c r="I27" s="83" t="s">
        <v>12</v>
      </c>
      <c r="J27" s="50" t="s">
        <v>2</v>
      </c>
      <c r="K27" s="50" t="s">
        <v>2</v>
      </c>
      <c r="L27" s="50" t="s">
        <v>12</v>
      </c>
      <c r="M27" s="60" t="s">
        <v>182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s="10" customFormat="1" ht="186" customHeight="1" x14ac:dyDescent="0.25">
      <c r="A28" s="109" t="s">
        <v>43</v>
      </c>
      <c r="B28" s="107" t="s">
        <v>49</v>
      </c>
      <c r="C28" s="144" t="s">
        <v>115</v>
      </c>
      <c r="D28" s="144" t="s">
        <v>29</v>
      </c>
      <c r="E28" s="146" t="s">
        <v>68</v>
      </c>
      <c r="F28" s="111"/>
      <c r="G28" s="112"/>
      <c r="H28" s="113"/>
      <c r="I28" s="113"/>
      <c r="J28" s="114" t="s">
        <v>2</v>
      </c>
      <c r="K28" s="114" t="s">
        <v>2</v>
      </c>
      <c r="L28" s="114" t="s">
        <v>2</v>
      </c>
      <c r="M28" s="114" t="s">
        <v>2</v>
      </c>
      <c r="N28" s="6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s="10" customFormat="1" ht="180.75" customHeight="1" x14ac:dyDescent="0.25">
      <c r="A29" s="115"/>
      <c r="B29" s="116" t="s">
        <v>144</v>
      </c>
      <c r="C29" s="145"/>
      <c r="D29" s="145"/>
      <c r="E29" s="145"/>
      <c r="F29" s="111" t="s">
        <v>59</v>
      </c>
      <c r="G29" s="113">
        <v>100</v>
      </c>
      <c r="H29" s="113">
        <v>100</v>
      </c>
      <c r="I29" s="113">
        <v>100</v>
      </c>
      <c r="J29" s="117"/>
      <c r="K29" s="117"/>
      <c r="L29" s="118">
        <v>100</v>
      </c>
      <c r="M29" s="119" t="s">
        <v>181</v>
      </c>
      <c r="N29" s="6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s="10" customFormat="1" ht="219.75" customHeight="1" x14ac:dyDescent="0.25">
      <c r="A30" s="115"/>
      <c r="B30" s="116" t="s">
        <v>3</v>
      </c>
      <c r="C30" s="145"/>
      <c r="D30" s="145"/>
      <c r="E30" s="145"/>
      <c r="F30" s="111" t="s">
        <v>58</v>
      </c>
      <c r="G30" s="113">
        <v>100</v>
      </c>
      <c r="H30" s="113">
        <v>100</v>
      </c>
      <c r="I30" s="113">
        <v>100</v>
      </c>
      <c r="J30" s="117"/>
      <c r="K30" s="117"/>
      <c r="L30" s="118">
        <v>100</v>
      </c>
      <c r="M30" s="120" t="s">
        <v>174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s="10" customFormat="1" ht="228" customHeight="1" x14ac:dyDescent="0.25">
      <c r="A31" s="110"/>
      <c r="B31" s="108" t="s">
        <v>60</v>
      </c>
      <c r="C31" s="106"/>
      <c r="D31" s="106"/>
      <c r="E31" s="106"/>
      <c r="F31" s="121" t="s">
        <v>50</v>
      </c>
      <c r="G31" s="122">
        <v>100</v>
      </c>
      <c r="H31" s="122">
        <v>100</v>
      </c>
      <c r="I31" s="122">
        <v>100</v>
      </c>
      <c r="J31" s="123"/>
      <c r="K31" s="123"/>
      <c r="L31" s="124">
        <v>100</v>
      </c>
      <c r="M31" s="125" t="s">
        <v>177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s="10" customFormat="1" ht="409.5" customHeight="1" x14ac:dyDescent="0.25">
      <c r="A32" s="18" t="s">
        <v>44</v>
      </c>
      <c r="B32" s="126" t="s">
        <v>90</v>
      </c>
      <c r="C32" s="105" t="s">
        <v>113</v>
      </c>
      <c r="D32" s="105" t="s">
        <v>114</v>
      </c>
      <c r="E32" s="105" t="s">
        <v>2</v>
      </c>
      <c r="F32" s="17" t="s">
        <v>74</v>
      </c>
      <c r="G32" s="23" t="s">
        <v>27</v>
      </c>
      <c r="H32" s="23" t="s">
        <v>27</v>
      </c>
      <c r="I32" s="23" t="s">
        <v>27</v>
      </c>
      <c r="J32" s="19" t="s">
        <v>2</v>
      </c>
      <c r="K32" s="19" t="s">
        <v>2</v>
      </c>
      <c r="L32" s="19" t="s">
        <v>2</v>
      </c>
      <c r="M32" s="141" t="s">
        <v>185</v>
      </c>
      <c r="N32" s="6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s="2" customFormat="1" ht="323.25" customHeight="1" x14ac:dyDescent="0.25">
      <c r="A33" s="166" t="s">
        <v>83</v>
      </c>
      <c r="B33" s="160" t="s">
        <v>80</v>
      </c>
      <c r="C33" s="145" t="s">
        <v>116</v>
      </c>
      <c r="D33" s="145" t="s">
        <v>93</v>
      </c>
      <c r="E33" s="145" t="s">
        <v>2</v>
      </c>
      <c r="F33" s="94" t="s">
        <v>53</v>
      </c>
      <c r="G33" s="95" t="s">
        <v>54</v>
      </c>
      <c r="H33" s="95" t="s">
        <v>55</v>
      </c>
      <c r="I33" s="95" t="s">
        <v>55</v>
      </c>
      <c r="J33" s="96">
        <f>48838.6+1153.9+1080.3+4511.3</f>
        <v>55584.100000000006</v>
      </c>
      <c r="K33" s="96">
        <f>417.4+30603.3+5565.2</f>
        <v>36585.9</v>
      </c>
      <c r="L33" s="96" t="s">
        <v>12</v>
      </c>
      <c r="M33" s="97" t="s">
        <v>190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s="2" customFormat="1" ht="80.25" customHeight="1" x14ac:dyDescent="0.25">
      <c r="A34" s="167"/>
      <c r="B34" s="161"/>
      <c r="C34" s="146"/>
      <c r="D34" s="146"/>
      <c r="E34" s="146"/>
      <c r="F34" s="98" t="s">
        <v>109</v>
      </c>
      <c r="G34" s="99" t="s">
        <v>27</v>
      </c>
      <c r="H34" s="99" t="s">
        <v>27</v>
      </c>
      <c r="I34" s="99" t="s">
        <v>27</v>
      </c>
      <c r="J34" s="100" t="s">
        <v>2</v>
      </c>
      <c r="K34" s="100" t="s">
        <v>2</v>
      </c>
      <c r="L34" s="100" t="s">
        <v>2</v>
      </c>
      <c r="M34" s="101" t="s">
        <v>165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s="2" customFormat="1" ht="102.75" customHeight="1" x14ac:dyDescent="0.25">
      <c r="A35" s="89" t="s">
        <v>52</v>
      </c>
      <c r="B35" s="20" t="s">
        <v>79</v>
      </c>
      <c r="C35" s="79" t="s">
        <v>108</v>
      </c>
      <c r="D35" s="79" t="s">
        <v>93</v>
      </c>
      <c r="E35" s="79" t="s">
        <v>65</v>
      </c>
      <c r="F35" s="17" t="s">
        <v>138</v>
      </c>
      <c r="G35" s="23" t="s">
        <v>34</v>
      </c>
      <c r="H35" s="23" t="s">
        <v>34</v>
      </c>
      <c r="I35" s="23" t="s">
        <v>34</v>
      </c>
      <c r="J35" s="19">
        <v>11668.3</v>
      </c>
      <c r="K35" s="19">
        <v>0</v>
      </c>
      <c r="L35" s="19">
        <v>2</v>
      </c>
      <c r="M35" s="90" t="s">
        <v>175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9" customFormat="1" ht="154.5" customHeight="1" x14ac:dyDescent="0.25">
      <c r="A36" s="18" t="s">
        <v>84</v>
      </c>
      <c r="B36" s="87" t="s">
        <v>139</v>
      </c>
      <c r="C36" s="79" t="s">
        <v>149</v>
      </c>
      <c r="D36" s="79" t="s">
        <v>93</v>
      </c>
      <c r="E36" s="79" t="s">
        <v>2</v>
      </c>
      <c r="F36" s="79" t="s">
        <v>106</v>
      </c>
      <c r="G36" s="23" t="s">
        <v>107</v>
      </c>
      <c r="H36" s="23" t="s">
        <v>107</v>
      </c>
      <c r="I36" s="23" t="s">
        <v>107</v>
      </c>
      <c r="J36" s="19">
        <v>54.6</v>
      </c>
      <c r="K36" s="19">
        <v>0</v>
      </c>
      <c r="L36" s="19">
        <v>0</v>
      </c>
      <c r="M36" s="88" t="s">
        <v>165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s="16" customFormat="1" ht="159.75" customHeight="1" x14ac:dyDescent="0.25">
      <c r="A37" s="18" t="s">
        <v>56</v>
      </c>
      <c r="B37" s="20" t="s">
        <v>22</v>
      </c>
      <c r="C37" s="79" t="s">
        <v>104</v>
      </c>
      <c r="D37" s="79" t="s">
        <v>26</v>
      </c>
      <c r="E37" s="79" t="s">
        <v>19</v>
      </c>
      <c r="F37" s="17" t="s">
        <v>17</v>
      </c>
      <c r="G37" s="23" t="s">
        <v>105</v>
      </c>
      <c r="H37" s="23" t="s">
        <v>105</v>
      </c>
      <c r="I37" s="23" t="s">
        <v>135</v>
      </c>
      <c r="J37" s="19">
        <v>7594.8</v>
      </c>
      <c r="K37" s="19">
        <v>14942.6</v>
      </c>
      <c r="L37" s="19">
        <v>7</v>
      </c>
      <c r="M37" s="91" t="s">
        <v>176</v>
      </c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</row>
    <row r="38" spans="1:27" s="9" customFormat="1" ht="162.75" customHeight="1" x14ac:dyDescent="0.25">
      <c r="A38" s="18" t="s">
        <v>62</v>
      </c>
      <c r="B38" s="20" t="s">
        <v>21</v>
      </c>
      <c r="C38" s="79" t="s">
        <v>117</v>
      </c>
      <c r="D38" s="79" t="s">
        <v>93</v>
      </c>
      <c r="E38" s="79" t="s">
        <v>2</v>
      </c>
      <c r="F38" s="17" t="s">
        <v>75</v>
      </c>
      <c r="G38" s="23" t="s">
        <v>25</v>
      </c>
      <c r="H38" s="23" t="s">
        <v>25</v>
      </c>
      <c r="I38" s="23" t="s">
        <v>25</v>
      </c>
      <c r="J38" s="19">
        <v>102863.7</v>
      </c>
      <c r="K38" s="19">
        <v>26298.7</v>
      </c>
      <c r="L38" s="19">
        <v>6.2</v>
      </c>
      <c r="M38" s="91" t="s">
        <v>183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s="9" customFormat="1" ht="319.5" customHeight="1" x14ac:dyDescent="0.25">
      <c r="A39" s="18" t="s">
        <v>45</v>
      </c>
      <c r="B39" s="20" t="s">
        <v>81</v>
      </c>
      <c r="C39" s="86" t="s">
        <v>131</v>
      </c>
      <c r="D39" s="86" t="s">
        <v>93</v>
      </c>
      <c r="E39" s="86" t="s">
        <v>2</v>
      </c>
      <c r="F39" s="17" t="s">
        <v>140</v>
      </c>
      <c r="G39" s="23">
        <v>100</v>
      </c>
      <c r="H39" s="23">
        <v>100</v>
      </c>
      <c r="I39" s="23">
        <v>100</v>
      </c>
      <c r="J39" s="19">
        <v>20706.7</v>
      </c>
      <c r="K39" s="19">
        <v>20445.8</v>
      </c>
      <c r="L39" s="19" t="s">
        <v>2</v>
      </c>
      <c r="M39" s="104" t="s">
        <v>178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s="2" customFormat="1" ht="151.5" customHeight="1" x14ac:dyDescent="0.25">
      <c r="A40" s="18" t="s">
        <v>46</v>
      </c>
      <c r="B40" s="20" t="s">
        <v>61</v>
      </c>
      <c r="C40" s="79" t="s">
        <v>130</v>
      </c>
      <c r="D40" s="79" t="s">
        <v>93</v>
      </c>
      <c r="E40" s="79" t="s">
        <v>2</v>
      </c>
      <c r="F40" s="17" t="s">
        <v>141</v>
      </c>
      <c r="G40" s="23">
        <v>100</v>
      </c>
      <c r="H40" s="23">
        <v>100</v>
      </c>
      <c r="I40" s="23">
        <v>100</v>
      </c>
      <c r="J40" s="19">
        <v>6798</v>
      </c>
      <c r="K40" s="19">
        <f>37+401.1+2301.34+20.5</f>
        <v>2759.94</v>
      </c>
      <c r="L40" s="93">
        <v>0.39</v>
      </c>
      <c r="M40" s="92" t="s">
        <v>179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s="16" customFormat="1" ht="139.5" customHeight="1" x14ac:dyDescent="0.25">
      <c r="A41" s="18" t="s">
        <v>47</v>
      </c>
      <c r="B41" s="20" t="s">
        <v>57</v>
      </c>
      <c r="C41" s="79" t="s">
        <v>35</v>
      </c>
      <c r="D41" s="79" t="s">
        <v>93</v>
      </c>
      <c r="E41" s="79" t="s">
        <v>2</v>
      </c>
      <c r="F41" s="17" t="s">
        <v>36</v>
      </c>
      <c r="G41" s="23" t="s">
        <v>24</v>
      </c>
      <c r="H41" s="23" t="s">
        <v>24</v>
      </c>
      <c r="I41" s="23" t="s">
        <v>24</v>
      </c>
      <c r="J41" s="19">
        <v>1300</v>
      </c>
      <c r="K41" s="19">
        <v>37.700000000000003</v>
      </c>
      <c r="L41" s="19" t="s">
        <v>2</v>
      </c>
      <c r="M41" s="92" t="s">
        <v>168</v>
      </c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</row>
    <row r="42" spans="1:27" s="133" customFormat="1" ht="29.25" customHeight="1" x14ac:dyDescent="0.25">
      <c r="A42" s="153" t="s">
        <v>92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5"/>
      <c r="M42" s="137"/>
    </row>
    <row r="43" spans="1:27" s="133" customFormat="1" ht="31.5" customHeight="1" x14ac:dyDescent="0.25">
      <c r="A43" s="139"/>
      <c r="B43" s="140" t="s">
        <v>7</v>
      </c>
      <c r="C43" s="129"/>
      <c r="D43" s="129"/>
      <c r="E43" s="129"/>
      <c r="F43" s="129"/>
      <c r="G43" s="49"/>
      <c r="H43" s="49"/>
      <c r="I43" s="49"/>
      <c r="J43" s="50">
        <f>J44+J45+J46+J47</f>
        <v>109547.6</v>
      </c>
      <c r="K43" s="50">
        <f>K44+K45+K46+K47</f>
        <v>51127.4</v>
      </c>
      <c r="L43" s="50">
        <f>L44+L45+L46+L47</f>
        <v>6.8</v>
      </c>
      <c r="M43" s="50"/>
    </row>
    <row r="44" spans="1:27" s="134" customFormat="1" ht="213.75" customHeight="1" x14ac:dyDescent="0.25">
      <c r="A44" s="21" t="s">
        <v>31</v>
      </c>
      <c r="B44" s="138" t="s">
        <v>147</v>
      </c>
      <c r="C44" s="129" t="s">
        <v>8</v>
      </c>
      <c r="D44" s="129" t="s">
        <v>93</v>
      </c>
      <c r="E44" s="129" t="s">
        <v>146</v>
      </c>
      <c r="F44" s="130" t="s">
        <v>145</v>
      </c>
      <c r="G44" s="49" t="s">
        <v>34</v>
      </c>
      <c r="H44" s="49" t="s">
        <v>34</v>
      </c>
      <c r="I44" s="49" t="s">
        <v>34</v>
      </c>
      <c r="J44" s="50">
        <v>102957.8</v>
      </c>
      <c r="K44" s="50">
        <v>49778.6</v>
      </c>
      <c r="L44" s="50">
        <v>0.8</v>
      </c>
      <c r="M44" s="132" t="s">
        <v>184</v>
      </c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</row>
    <row r="45" spans="1:27" s="134" customFormat="1" ht="120.75" customHeight="1" x14ac:dyDescent="0.25">
      <c r="A45" s="127" t="s">
        <v>32</v>
      </c>
      <c r="B45" s="128" t="s">
        <v>64</v>
      </c>
      <c r="C45" s="129" t="s">
        <v>85</v>
      </c>
      <c r="D45" s="129" t="s">
        <v>93</v>
      </c>
      <c r="E45" s="129" t="s">
        <v>30</v>
      </c>
      <c r="F45" s="130" t="s">
        <v>78</v>
      </c>
      <c r="G45" s="83" t="s">
        <v>28</v>
      </c>
      <c r="H45" s="83" t="s">
        <v>28</v>
      </c>
      <c r="I45" s="83" t="s">
        <v>94</v>
      </c>
      <c r="J45" s="131">
        <v>4603.1000000000004</v>
      </c>
      <c r="K45" s="131">
        <v>1150.8</v>
      </c>
      <c r="L45" s="131">
        <v>1</v>
      </c>
      <c r="M45" s="132" t="s">
        <v>191</v>
      </c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</row>
    <row r="46" spans="1:27" s="136" customFormat="1" ht="77.25" customHeight="1" x14ac:dyDescent="0.25">
      <c r="A46" s="162" t="s">
        <v>4</v>
      </c>
      <c r="B46" s="157" t="s">
        <v>66</v>
      </c>
      <c r="C46" s="135" t="s">
        <v>125</v>
      </c>
      <c r="D46" s="129" t="s">
        <v>93</v>
      </c>
      <c r="E46" s="129"/>
      <c r="F46" s="130" t="s">
        <v>67</v>
      </c>
      <c r="G46" s="49">
        <f>3+3</f>
        <v>6</v>
      </c>
      <c r="H46" s="49">
        <f>3+1</f>
        <v>4</v>
      </c>
      <c r="I46" s="49">
        <f>3+0</f>
        <v>3</v>
      </c>
      <c r="J46" s="50">
        <f>383+1546.3</f>
        <v>1929.3</v>
      </c>
      <c r="K46" s="50">
        <v>198</v>
      </c>
      <c r="L46" s="50">
        <v>5</v>
      </c>
      <c r="M46" s="132" t="s">
        <v>169</v>
      </c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</row>
    <row r="47" spans="1:27" s="136" customFormat="1" ht="133.5" customHeight="1" x14ac:dyDescent="0.25">
      <c r="A47" s="163"/>
      <c r="B47" s="158"/>
      <c r="C47" s="135" t="s">
        <v>108</v>
      </c>
      <c r="D47" s="129" t="s">
        <v>93</v>
      </c>
      <c r="E47" s="129"/>
      <c r="F47" s="130" t="s">
        <v>77</v>
      </c>
      <c r="G47" s="83" t="s">
        <v>126</v>
      </c>
      <c r="H47" s="83" t="s">
        <v>127</v>
      </c>
      <c r="I47" s="83" t="s">
        <v>94</v>
      </c>
      <c r="J47" s="49">
        <v>57.4</v>
      </c>
      <c r="K47" s="49">
        <v>0</v>
      </c>
      <c r="L47" s="49">
        <v>0</v>
      </c>
      <c r="M47" s="132" t="s">
        <v>180</v>
      </c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</row>
    <row r="48" spans="1:27" s="8" customFormat="1" ht="32.25" customHeight="1" x14ac:dyDescent="0.25">
      <c r="A48" s="150" t="s">
        <v>148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2"/>
      <c r="M48" s="27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s="9" customFormat="1" ht="21.75" customHeight="1" x14ac:dyDescent="0.25">
      <c r="A49" s="18"/>
      <c r="B49" s="20" t="s">
        <v>15</v>
      </c>
      <c r="C49" s="23"/>
      <c r="D49" s="23"/>
      <c r="E49" s="23"/>
      <c r="F49" s="17"/>
      <c r="G49" s="23"/>
      <c r="H49" s="23"/>
      <c r="I49" s="23"/>
      <c r="J49" s="19">
        <f>SUM(J50:J52)</f>
        <v>0</v>
      </c>
      <c r="K49" s="19">
        <f>SUM(K50:K52)</f>
        <v>0</v>
      </c>
      <c r="L49" s="19">
        <f>SUM(L50:L52)</f>
        <v>0</v>
      </c>
      <c r="M49" s="19">
        <f>SUM(M50:M52)</f>
        <v>0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16.25" customHeight="1" x14ac:dyDescent="0.3">
      <c r="A50" s="159" t="s">
        <v>14</v>
      </c>
      <c r="B50" s="147" t="s">
        <v>91</v>
      </c>
      <c r="C50" s="144" t="s">
        <v>6</v>
      </c>
      <c r="D50" s="144" t="s">
        <v>20</v>
      </c>
      <c r="E50" s="144"/>
      <c r="F50" s="17" t="s">
        <v>70</v>
      </c>
      <c r="G50" s="23" t="s">
        <v>95</v>
      </c>
      <c r="H50" s="23" t="s">
        <v>96</v>
      </c>
      <c r="I50" s="23" t="s">
        <v>97</v>
      </c>
      <c r="J50" s="51">
        <v>0</v>
      </c>
      <c r="K50" s="51">
        <v>0</v>
      </c>
      <c r="L50" s="52">
        <v>0</v>
      </c>
      <c r="M50" s="52" t="s">
        <v>165</v>
      </c>
      <c r="N50" s="53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250.5" customHeight="1" x14ac:dyDescent="0.3">
      <c r="A51" s="159"/>
      <c r="B51" s="148"/>
      <c r="C51" s="144"/>
      <c r="D51" s="144"/>
      <c r="E51" s="144"/>
      <c r="F51" s="17" t="s">
        <v>72</v>
      </c>
      <c r="G51" s="23" t="s">
        <v>98</v>
      </c>
      <c r="H51" s="23" t="s">
        <v>99</v>
      </c>
      <c r="I51" s="23" t="s">
        <v>100</v>
      </c>
      <c r="J51" s="51">
        <v>0</v>
      </c>
      <c r="K51" s="51">
        <v>0</v>
      </c>
      <c r="L51" s="52">
        <v>0</v>
      </c>
      <c r="M51" s="52" t="s">
        <v>165</v>
      </c>
      <c r="N51" s="53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s="15" customFormat="1" ht="93" customHeight="1" x14ac:dyDescent="0.3">
      <c r="A52" s="159"/>
      <c r="B52" s="149"/>
      <c r="C52" s="144"/>
      <c r="D52" s="144"/>
      <c r="E52" s="144"/>
      <c r="F52" s="17" t="s">
        <v>71</v>
      </c>
      <c r="G52" s="23" t="s">
        <v>101</v>
      </c>
      <c r="H52" s="23" t="s">
        <v>102</v>
      </c>
      <c r="I52" s="23" t="s">
        <v>103</v>
      </c>
      <c r="J52" s="51">
        <v>0</v>
      </c>
      <c r="K52" s="51">
        <v>0</v>
      </c>
      <c r="L52" s="52">
        <v>0</v>
      </c>
      <c r="M52" s="52" t="s">
        <v>165</v>
      </c>
      <c r="N52" s="6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2" customFormat="1" ht="23.25" customHeight="1" x14ac:dyDescent="0.3">
      <c r="A53" s="156" t="s">
        <v>87</v>
      </c>
      <c r="B53" s="156"/>
      <c r="C53" s="3"/>
      <c r="D53" s="3"/>
      <c r="E53" s="3"/>
      <c r="F53" s="5"/>
      <c r="G53" s="6"/>
      <c r="H53" s="6"/>
      <c r="I53" s="6"/>
      <c r="J53" s="6"/>
      <c r="K53" s="6"/>
      <c r="L53" s="6"/>
      <c r="M53" s="6"/>
      <c r="N53" s="4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x14ac:dyDescent="0.3">
      <c r="A54" s="1"/>
      <c r="B54" s="1"/>
    </row>
    <row r="55" spans="1:27" x14ac:dyDescent="0.3">
      <c r="D55" s="143"/>
    </row>
    <row r="56" spans="1:27" x14ac:dyDescent="0.3">
      <c r="D56" s="143"/>
    </row>
    <row r="57" spans="1:27" x14ac:dyDescent="0.3">
      <c r="D57" s="143"/>
    </row>
  </sheetData>
  <customSheetViews>
    <customSheetView guid="{60102900-E3F1-4329-AC30-2A63305E6794}" scale="75" showPageBreaks="1" fitToPage="1" printArea="1" view="pageBreakPreview" topLeftCell="A4">
      <selection activeCell="B34" sqref="B34"/>
      <rowBreaks count="5" manualBreakCount="5">
        <brk id="20" max="11" man="1"/>
        <brk id="22" max="16383" man="1"/>
        <brk id="26" max="11" man="1"/>
        <brk id="32" max="11" man="1"/>
        <brk id="58" max="11" man="1"/>
      </rowBreaks>
      <pageMargins left="0.31496062992125984" right="0" top="0.55118110236220474" bottom="0" header="0.31496062992125984" footer="0.31496062992125984"/>
      <pageSetup paperSize="8" scale="45" fitToHeight="0" orientation="landscape" r:id="rId1"/>
    </customSheetView>
    <customSheetView guid="{ADC4D2E4-6742-4893-B8AD-8C91AE46A66B}" scale="75" showPageBreaks="1" fitToPage="1" printArea="1" hiddenRows="1" view="pageBreakPreview" topLeftCell="A35">
      <selection activeCell="F37" sqref="F37"/>
      <rowBreaks count="6" manualBreakCount="6">
        <brk id="13" max="11" man="1"/>
        <brk id="20" max="11" man="1"/>
        <brk id="22" max="16383" man="1"/>
        <brk id="26" max="11" man="1"/>
        <brk id="32" max="11" man="1"/>
        <brk id="58" max="11" man="1"/>
      </rowBreaks>
      <pageMargins left="0.31496062992125984" right="0" top="0.55118110236220474" bottom="0" header="0.31496062992125984" footer="0.31496062992125984"/>
      <pageSetup paperSize="9" scale="45" fitToHeight="0" orientation="landscape" r:id="rId2"/>
    </customSheetView>
    <customSheetView guid="{B78F36EF-63A0-4B89-8873-E24A5004F567}" scale="75" fitToPage="1" printArea="1" hiddenRows="1" topLeftCell="A35">
      <selection activeCell="J37" sqref="J37"/>
      <rowBreaks count="6" manualBreakCount="6">
        <brk id="8" max="11" man="1"/>
        <brk id="14" max="11" man="1"/>
        <brk id="15" max="11" man="1"/>
        <brk id="24" max="11" man="1"/>
        <brk id="29" max="11" man="1"/>
        <brk id="36" max="11" man="1"/>
      </rowBreaks>
      <pageMargins left="1.1811023622047245" right="0.39370078740157483" top="0.78740157480314965" bottom="0.39370078740157483" header="0.31496062992125984" footer="0.31496062992125984"/>
      <pageSetup paperSize="8" scale="60" firstPageNumber="7" fitToHeight="10" orientation="landscape" useFirstPageNumber="1" r:id="rId3"/>
      <headerFooter scaleWithDoc="0">
        <oddHeader>&amp;C&amp;P</oddHeader>
      </headerFooter>
    </customSheetView>
    <customSheetView guid="{A4EA716F-6D74-47BD-B999-F239E1DBAF92}" scale="75" showPageBreaks="1" fitToPage="1" printArea="1" view="pageBreakPreview">
      <selection activeCell="A2" sqref="A2:IV2"/>
      <rowBreaks count="7" manualBreakCount="7">
        <brk id="12" max="12" man="1"/>
        <brk id="18" max="12" man="1"/>
        <brk id="19" max="12" man="1"/>
        <brk id="25" max="12" man="1"/>
        <brk id="31" max="12" man="1"/>
        <brk id="41" max="12" man="1"/>
        <brk id="48" max="12" man="1"/>
      </rowBreaks>
      <pageMargins left="0.31496062992125984" right="0" top="0.55118110236220474" bottom="0" header="0.31496062992125984" footer="0.31496062992125984"/>
      <pageSetup paperSize="8" scale="44" fitToHeight="0" orientation="landscape" r:id="rId4"/>
    </customSheetView>
    <customSheetView guid="{BE8EC065-5C38-42C7-ADC8-B065896A8878}" scale="75" showPageBreaks="1" fitToPage="1" printArea="1" view="pageBreakPreview" topLeftCell="A5">
      <pane ySplit="2" topLeftCell="A7" activePane="bottomLeft" state="frozen"/>
      <selection pane="bottomLeft" activeCell="A5" sqref="A5:A6"/>
      <rowBreaks count="4" manualBreakCount="4">
        <brk id="12" max="11" man="1"/>
        <brk id="20" max="11" man="1"/>
        <brk id="27" max="11" man="1"/>
        <brk id="48" max="11" man="1"/>
      </rowBreaks>
      <pageMargins left="0.31496062992125984" right="0" top="0.55118110236220474" bottom="0" header="0.31496062992125984" footer="0.31496062992125984"/>
      <pageSetup paperSize="9" scale="42" fitToHeight="0" orientation="landscape" r:id="rId5"/>
    </customSheetView>
    <customSheetView guid="{2430C539-AC3B-42B5-AB2B-7569E7DC79B9}" scale="75" showPageBreaks="1" fitToPage="1" printArea="1" view="pageBreakPreview" topLeftCell="A6">
      <selection activeCell="D9" sqref="D9"/>
      <pageMargins left="0.31496062992125984" right="0" top="0.55118110236220474" bottom="0" header="0.31496062992125984" footer="0.31496062992125984"/>
      <pageSetup paperSize="256" scale="43" fitToHeight="0" orientation="landscape" r:id="rId6"/>
    </customSheetView>
    <customSheetView guid="{AB3EDB28-6B13-460F-A9FE-DBEAED627A09}" scale="50" showPageBreaks="1" fitToPage="1" printArea="1" view="pageBreakPreview" topLeftCell="A5">
      <pane ySplit="2" topLeftCell="A43" activePane="bottomLeft" state="frozen"/>
      <selection pane="bottomLeft" activeCell="S44" sqref="S44"/>
      <rowBreaks count="6" manualBreakCount="6">
        <brk id="12" max="12" man="1"/>
        <brk id="19" max="12" man="1"/>
        <brk id="25" max="12" man="1"/>
        <brk id="31" max="12" man="1"/>
        <brk id="39" max="12" man="1"/>
        <brk id="46" max="12" man="1"/>
      </rowBreaks>
      <pageMargins left="0.31496062992125984" right="0" top="0.55118110236220474" bottom="0" header="0.31496062992125984" footer="0.31496062992125984"/>
      <pageSetup paperSize="9" scale="41" fitToHeight="0" orientation="landscape" r:id="rId7"/>
    </customSheetView>
    <customSheetView guid="{6BF6DDE6-925A-4329-8861-0B60B4DBF723}" scale="46" showPageBreaks="1" fitToPage="1" view="pageBreakPreview" topLeftCell="A34">
      <selection activeCell="E42" sqref="E42"/>
      <pageMargins left="0.31496062992125984" right="0" top="0.55118110236220474" bottom="0" header="0.31496062992125984" footer="0.31496062992125984"/>
      <pageSetup paperSize="9" scale="10" fitToHeight="0" orientation="landscape" r:id="rId8"/>
    </customSheetView>
    <customSheetView guid="{1FFD0719-1599-4775-A030-2CFDA6530D64}" scale="60" showPageBreaks="1" fitToPage="1" printArea="1" view="pageBreakPreview" topLeftCell="A59">
      <selection activeCell="K62" sqref="K62"/>
      <pageMargins left="0.31496062992125984" right="0" top="0.55118110236220474" bottom="0" header="0.31496062992125984" footer="0.31496062992125984"/>
      <pageSetup paperSize="9" scale="51" fitToHeight="0" orientation="landscape" r:id="rId9"/>
    </customSheetView>
    <customSheetView guid="{DE4DCB25-AC87-4D66-B6D3-9EEA95521BD9}" scale="60" showPageBreaks="1" fitToPage="1" printArea="1" view="pageBreakPreview" topLeftCell="A58">
      <selection activeCell="G60" sqref="G60:I62"/>
      <pageMargins left="0.31496062992125984" right="0" top="0.55118110236220474" bottom="0" header="0.31496062992125984" footer="0.31496062992125984"/>
      <pageSetup paperSize="9" scale="46" fitToHeight="0" orientation="landscape" r:id="rId10"/>
    </customSheetView>
    <customSheetView guid="{CD209D3A-4E6A-4E5F-A583-CDCA6DE5B823}" scale="60" showPageBreaks="1" fitToPage="1" printArea="1" view="pageBreakPreview" topLeftCell="A34">
      <selection activeCell="C39" sqref="C39"/>
      <pageMargins left="0.31496062992125984" right="0" top="0.55118110236220474" bottom="0" header="0.31496062992125984" footer="0.31496062992125984"/>
      <pageSetup paperSize="256" scale="32" fitToHeight="0" orientation="landscape" r:id="rId11"/>
    </customSheetView>
    <customSheetView guid="{576918AB-5083-4613-8CD7-9D3633655F6F}" scale="60" showPageBreaks="1" fitToPage="1" printArea="1" view="pageBreakPreview" topLeftCell="A43">
      <selection activeCell="A50" sqref="A50:L50"/>
      <pageMargins left="0.31496062992125984" right="0" top="0.55118110236220474" bottom="0" header="0.31496062992125984" footer="0.31496062992125984"/>
      <pageSetup paperSize="9" scale="51" fitToHeight="0" orientation="landscape" r:id="rId12"/>
    </customSheetView>
    <customSheetView guid="{50EAB5D8-E157-43B2-BA39-4C41746FD6A6}" scale="50" showPageBreaks="1" fitToPage="1" printArea="1" view="pageBreakPreview" topLeftCell="A5">
      <pane ySplit="2" topLeftCell="A38" activePane="bottomLeft" state="frozen"/>
      <selection pane="bottomLeft" activeCell="D41" sqref="D41"/>
      <rowBreaks count="6" manualBreakCount="6">
        <brk id="12" max="12" man="1"/>
        <brk id="19" max="12" man="1"/>
        <brk id="25" max="12" man="1"/>
        <brk id="31" max="12" man="1"/>
        <brk id="39" max="12" man="1"/>
        <brk id="46" max="12" man="1"/>
      </rowBreaks>
      <pageMargins left="0.31496062992125984" right="0" top="0.55118110236220474" bottom="0" header="0.31496062992125984" footer="0.31496062992125984"/>
      <pageSetup paperSize="9" scale="41" fitToHeight="0" orientation="landscape" r:id="rId13"/>
    </customSheetView>
    <customSheetView guid="{1A553F59-89C3-4B7B-A3DE-BF3CA47E6D90}" scale="50" showPageBreaks="1" fitToPage="1" view="pageBreakPreview" topLeftCell="A19">
      <selection activeCell="F22" sqref="F22"/>
      <pageMargins left="0.31496062992125984" right="0" top="0.55118110236220474" bottom="0" header="0.31496062992125984" footer="0.31496062992125984"/>
      <pageSetup paperSize="256" scale="41" fitToHeight="0" orientation="landscape" r:id="rId14"/>
    </customSheetView>
    <customSheetView guid="{E379F379-F9C6-4D1E-B70E-5A072C5DE947}" scale="50" showPageBreaks="1" fitToPage="1" printArea="1" view="pageBreakPreview" topLeftCell="A5">
      <pane ySplit="2" topLeftCell="A46" activePane="bottomLeft" state="frozen"/>
      <selection pane="bottomLeft" activeCell="F50" sqref="F50"/>
      <rowBreaks count="7" manualBreakCount="7">
        <brk id="12" max="11" man="1"/>
        <brk id="18" max="11" man="1"/>
        <brk id="19" max="11" man="1"/>
        <brk id="25" max="11" man="1"/>
        <brk id="31" max="11" man="1"/>
        <brk id="39" max="11" man="1"/>
        <brk id="46" max="11" man="1"/>
      </rowBreaks>
      <pageMargins left="0.31496062992125984" right="0" top="0.55118110236220474" bottom="0" header="0.31496062992125984" footer="0.31496062992125984"/>
      <pageSetup paperSize="9" scale="42" fitToHeight="0" orientation="landscape" r:id="rId15"/>
    </customSheetView>
    <customSheetView guid="{01819407-0A74-4173-A481-566DF8ED0395}" scale="75" showPageBreaks="1" fitToPage="1" printArea="1" view="pageBreakPreview" topLeftCell="A11">
      <selection activeCell="G16" sqref="G16"/>
      <rowBreaks count="9" manualBreakCount="9">
        <brk id="12" max="11" man="1"/>
        <brk id="17" max="11" man="1"/>
        <brk id="18" max="11" man="1"/>
        <brk id="25" max="11" man="1"/>
        <brk id="26" max="11" man="1"/>
        <brk id="32" max="11" man="1"/>
        <brk id="41" max="11" man="1"/>
        <brk id="42" max="11" man="1"/>
        <brk id="48" max="11" man="1"/>
      </rowBreaks>
      <pageMargins left="0.31496062992125984" right="0" top="0.55118110236220474" bottom="0" header="0.31496062992125984" footer="0.31496062992125984"/>
      <pageSetup paperSize="256" scale="45" fitToHeight="0" orientation="landscape" r:id="rId16"/>
    </customSheetView>
    <customSheetView guid="{353CCF9C-00F7-49C6-8E4D-D582B2AC8B80}" scale="75" showPageBreaks="1" fitToPage="1" view="pageBreakPreview" topLeftCell="A5">
      <pane xSplit="2" ySplit="4" topLeftCell="F42" activePane="bottomRight" state="frozen"/>
      <selection pane="bottomRight" activeCell="J44" sqref="J44"/>
      <rowBreaks count="8" manualBreakCount="8">
        <brk id="12" max="12" man="1"/>
        <brk id="13" max="11" man="1"/>
        <brk id="18" max="11" man="1"/>
        <brk id="23" max="11" man="1"/>
        <brk id="29" max="11" man="1"/>
        <brk id="37" max="11" man="1"/>
        <brk id="48" max="11" man="1"/>
        <brk id="55" max="11" man="1"/>
      </rowBreaks>
      <pageMargins left="0.31496062992125984" right="0" top="0.55118110236220474" bottom="0" header="0.31496062992125984" footer="0.31496062992125984"/>
      <pageSetup paperSize="9" scale="44" fitToHeight="0" orientation="landscape" r:id="rId17"/>
    </customSheetView>
    <customSheetView guid="{1E26D208-F040-4D33-B95D-1DCB22A8EC4E}" scale="75" showPageBreaks="1" fitToPage="1" printArea="1" view="pageBreakPreview" topLeftCell="A5">
      <pane ySplit="2" topLeftCell="A41" activePane="bottomLeft" state="frozen"/>
      <selection pane="bottomLeft" activeCell="K44" sqref="K44"/>
      <rowBreaks count="6" manualBreakCount="6">
        <brk id="12" max="11" man="1"/>
        <brk id="19" max="11" man="1"/>
        <brk id="25" max="11" man="1"/>
        <brk id="31" max="11" man="1"/>
        <brk id="39" max="11" man="1"/>
        <brk id="49" max="11" man="1"/>
      </rowBreaks>
      <pageMargins left="0.31496062992125984" right="0" top="0.55118110236220474" bottom="0" header="0.31496062992125984" footer="0.31496062992125984"/>
      <pageSetup paperSize="9" scale="45" fitToHeight="0" orientation="landscape" r:id="rId18"/>
    </customSheetView>
    <customSheetView guid="{532B5F43-AB51-488B-AAFB-A8CBD88B63BC}" scale="75" showPageBreaks="1" fitToPage="1" printArea="1" hiddenRows="1" view="pageBreakPreview" topLeftCell="A5">
      <pane ySplit="2" topLeftCell="A7" activePane="bottomLeft" state="frozen"/>
      <selection pane="bottomLeft" activeCell="K49" sqref="K49"/>
      <rowBreaks count="6" manualBreakCount="6">
        <brk id="12" max="11" man="1"/>
        <brk id="19" max="11" man="1"/>
        <brk id="25" max="11" man="1"/>
        <brk id="31" max="11" man="1"/>
        <brk id="39" max="11" man="1"/>
        <brk id="49" max="11" man="1"/>
      </rowBreaks>
      <pageMargins left="0.31496062992125984" right="0" top="0.55118110236220474" bottom="0" header="0.31496062992125984" footer="0.31496062992125984"/>
      <pageSetup paperSize="9" scale="45" fitToHeight="0" orientation="landscape" r:id="rId19"/>
    </customSheetView>
    <customSheetView guid="{A745643F-D1E0-48E0-8F50-AB8E28F37E8F}" scale="75" showPageBreaks="1" fitToPage="1" printArea="1" hiddenRows="1" view="pageBreakPreview" topLeftCell="A16">
      <selection activeCell="C16" sqref="C16"/>
      <rowBreaks count="6" manualBreakCount="6">
        <brk id="13" max="11" man="1"/>
        <brk id="20" max="11" man="1"/>
        <brk id="22" max="16383" man="1"/>
        <brk id="26" max="11" man="1"/>
        <brk id="32" max="11" man="1"/>
        <brk id="58" max="11" man="1"/>
      </rowBreaks>
      <pageMargins left="0.31496062992125984" right="0" top="0.55118110236220474" bottom="0" header="0.31496062992125984" footer="0.31496062992125984"/>
      <pageSetup paperSize="9" scale="45" fitToHeight="0" orientation="landscape" r:id="rId20"/>
    </customSheetView>
  </customSheetViews>
  <mergeCells count="42">
    <mergeCell ref="L6:M6"/>
    <mergeCell ref="L1:M1"/>
    <mergeCell ref="L2:M2"/>
    <mergeCell ref="L3:M3"/>
    <mergeCell ref="L4:M4"/>
    <mergeCell ref="L5:M5"/>
    <mergeCell ref="A9:M9"/>
    <mergeCell ref="A10:M10"/>
    <mergeCell ref="F13:F14"/>
    <mergeCell ref="E13:E14"/>
    <mergeCell ref="C13:C14"/>
    <mergeCell ref="B13:B14"/>
    <mergeCell ref="G13:I13"/>
    <mergeCell ref="A11:M11"/>
    <mergeCell ref="A12:M12"/>
    <mergeCell ref="A46:A47"/>
    <mergeCell ref="A13:A14"/>
    <mergeCell ref="D13:D14"/>
    <mergeCell ref="A15:J15"/>
    <mergeCell ref="C33:C34"/>
    <mergeCell ref="E33:E34"/>
    <mergeCell ref="A16:G16"/>
    <mergeCell ref="A33:A34"/>
    <mergeCell ref="A25:A26"/>
    <mergeCell ref="A19:A21"/>
    <mergeCell ref="C20:C21"/>
    <mergeCell ref="A8:M8"/>
    <mergeCell ref="D55:D57"/>
    <mergeCell ref="E50:E52"/>
    <mergeCell ref="C28:C30"/>
    <mergeCell ref="D33:D34"/>
    <mergeCell ref="B50:B52"/>
    <mergeCell ref="C50:C52"/>
    <mergeCell ref="A48:L48"/>
    <mergeCell ref="A42:L42"/>
    <mergeCell ref="A53:B53"/>
    <mergeCell ref="B46:B47"/>
    <mergeCell ref="D50:D52"/>
    <mergeCell ref="A50:A52"/>
    <mergeCell ref="D28:D30"/>
    <mergeCell ref="B33:B34"/>
    <mergeCell ref="E28:E30"/>
  </mergeCells>
  <phoneticPr fontId="0" type="noConversion"/>
  <pageMargins left="1.1811023622047245" right="0.39370078740157483" top="0.78740157480314965" bottom="0.39370078740157483" header="0.31496062992125984" footer="0.31496062992125984"/>
  <pageSetup paperSize="9" scale="36" firstPageNumber="2" fitToHeight="0" orientation="landscape" useFirstPageNumber="1" r:id="rId21"/>
  <headerFooter>
    <oddHeader>&amp;C&amp;P</oddHeader>
  </headerFooter>
  <rowBreaks count="1" manualBreakCount="1">
    <brk id="6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последний вариант</vt:lpstr>
      <vt:lpstr>'последний вариант'!Заголовки_для_печати</vt:lpstr>
      <vt:lpstr>'последний вариант'!Область_печати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Шулепова Ольга Анатольевна</dc:creator>
  <cp:lastModifiedBy>Шпилева Юлия Михайловна</cp:lastModifiedBy>
  <cp:lastPrinted>2022-07-15T06:29:50Z</cp:lastPrinted>
  <dcterms:created xsi:type="dcterms:W3CDTF">2006-09-16T00:00:00Z</dcterms:created>
  <dcterms:modified xsi:type="dcterms:W3CDTF">2022-07-21T03:49:41Z</dcterms:modified>
</cp:coreProperties>
</file>