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17.xml" ContentType="application/vnd.openxmlformats-officedocument.spreadsheetml.revisionLog+xml"/>
  <Override PartName="/xl/revisions/revisionLog299.xml" ContentType="application/vnd.openxmlformats-officedocument.spreadsheetml.revisionLog+xml"/>
  <Override PartName="/xl/revisions/revisionLog21.xml" ContentType="application/vnd.openxmlformats-officedocument.spreadsheetml.revisionLog+xml"/>
  <Override PartName="/xl/revisions/revisionLog63.xml" ContentType="application/vnd.openxmlformats-officedocument.spreadsheetml.revisionLog+xml"/>
  <Override PartName="/xl/revisions/revisionLog159.xml" ContentType="application/vnd.openxmlformats-officedocument.spreadsheetml.revisionLog+xml"/>
  <Override PartName="/xl/revisions/revisionLog324.xml" ContentType="application/vnd.openxmlformats-officedocument.spreadsheetml.revisionLog+xml"/>
  <Override PartName="/xl/revisions/revisionLog366.xml" ContentType="application/vnd.openxmlformats-officedocument.spreadsheetml.revisionLog+xml"/>
  <Override PartName="/xl/revisions/revisionLog170.xml" ContentType="application/vnd.openxmlformats-officedocument.spreadsheetml.revisionLog+xml"/>
  <Override PartName="/xl/revisions/revisionLog226.xml" ContentType="application/vnd.openxmlformats-officedocument.spreadsheetml.revisionLog+xml"/>
  <Override PartName="/xl/revisions/revisionLog268.xml" ContentType="application/vnd.openxmlformats-officedocument.spreadsheetml.revisionLog+xml"/>
  <Override PartName="/xl/revisions/revisionLog32.xml" ContentType="application/vnd.openxmlformats-officedocument.spreadsheetml.revisionLog+xml"/>
  <Override PartName="/xl/revisions/revisionLog74.xml" ContentType="application/vnd.openxmlformats-officedocument.spreadsheetml.revisionLog+xml"/>
  <Override PartName="/xl/revisions/revisionLog128.xml" ContentType="application/vnd.openxmlformats-officedocument.spreadsheetml.revisionLog+xml"/>
  <Override PartName="/xl/revisions/revisionLog335.xml" ContentType="application/vnd.openxmlformats-officedocument.spreadsheetml.revisionLog+xml"/>
  <Override PartName="/xl/revisions/revisionLog377.xml" ContentType="application/vnd.openxmlformats-officedocument.spreadsheetml.revisionLog+xml"/>
  <Override PartName="/xl/revisions/revisionLog5.xml" ContentType="application/vnd.openxmlformats-officedocument.spreadsheetml.revisionLog+xml"/>
  <Override PartName="/xl/revisions/revisionLog181.xml" ContentType="application/vnd.openxmlformats-officedocument.spreadsheetml.revisionLog+xml"/>
  <Override PartName="/xl/revisions/revisionLog237.xml" ContentType="application/vnd.openxmlformats-officedocument.spreadsheetml.revisionLog+xml"/>
  <Override PartName="/xl/revisions/revisionLog279.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290.xml" ContentType="application/vnd.openxmlformats-officedocument.spreadsheetml.revisionLog+xml"/>
  <Override PartName="/xl/revisions/revisionLog304.xml" ContentType="application/vnd.openxmlformats-officedocument.spreadsheetml.revisionLog+xml"/>
  <Override PartName="/xl/revisions/revisionLog346.xml" ContentType="application/vnd.openxmlformats-officedocument.spreadsheetml.revisionLog+xml"/>
  <Override PartName="/xl/revisions/revisionLog85.xml" ContentType="application/vnd.openxmlformats-officedocument.spreadsheetml.revisionLog+xml"/>
  <Override PartName="/xl/revisions/revisionLog150.xml" ContentType="application/vnd.openxmlformats-officedocument.spreadsheetml.revisionLog+xml"/>
  <Override PartName="/xl/revisions/revisionLog192.xml" ContentType="application/vnd.openxmlformats-officedocument.spreadsheetml.revisionLog+xml"/>
  <Override PartName="/xl/revisions/revisionLog206.xml" ContentType="application/vnd.openxmlformats-officedocument.spreadsheetml.revisionLog+xml"/>
  <Override PartName="/xl/revisions/revisionLog248.xml" ContentType="application/vnd.openxmlformats-officedocument.spreadsheetml.revisionLog+xml"/>
  <Override PartName="/xl/revisions/revisionLog12.xml" ContentType="application/vnd.openxmlformats-officedocument.spreadsheetml.revisionLog+xml"/>
  <Override PartName="/xl/revisions/revisionLog108.xml" ContentType="application/vnd.openxmlformats-officedocument.spreadsheetml.revisionLog+xml"/>
  <Override PartName="/xl/revisions/revisionLog315.xml" ContentType="application/vnd.openxmlformats-officedocument.spreadsheetml.revisionLog+xml"/>
  <Override PartName="/xl/revisions/revisionLog357.xml" ContentType="application/vnd.openxmlformats-officedocument.spreadsheetml.revisionLog+xml"/>
  <Override PartName="/xl/revisions/revisionLog54.xml" ContentType="application/vnd.openxmlformats-officedocument.spreadsheetml.revisionLog+xml"/>
  <Override PartName="/xl/revisions/revisionLog96.xml" ContentType="application/vnd.openxmlformats-officedocument.spreadsheetml.revisionLog+xml"/>
  <Override PartName="/xl/revisions/revisionLog161.xml" ContentType="application/vnd.openxmlformats-officedocument.spreadsheetml.revisionLog+xml"/>
  <Override PartName="/xl/revisions/revisionLog217.xml" ContentType="application/vnd.openxmlformats-officedocument.spreadsheetml.revisionLog+xml"/>
  <Override PartName="/xl/revisions/revisionLog259.xml" ContentType="application/vnd.openxmlformats-officedocument.spreadsheetml.revisionLog+xml"/>
  <Override PartName="/xl/revisions/revisionLog23.xml" ContentType="application/vnd.openxmlformats-officedocument.spreadsheetml.revisionLog+xml"/>
  <Override PartName="/xl/revisions/revisionLog119.xml" ContentType="application/vnd.openxmlformats-officedocument.spreadsheetml.revisionLog+xml"/>
  <Override PartName="/xl/revisions/revisionLog270.xml" ContentType="application/vnd.openxmlformats-officedocument.spreadsheetml.revisionLog+xml"/>
  <Override PartName="/xl/revisions/revisionLog326.xml" ContentType="application/vnd.openxmlformats-officedocument.spreadsheetml.revisionLog+xml"/>
  <Override PartName="/xl/revisions/revisionLog65.xml" ContentType="application/vnd.openxmlformats-officedocument.spreadsheetml.revisionLog+xml"/>
  <Override PartName="/xl/revisions/revisionLog130.xml" ContentType="application/vnd.openxmlformats-officedocument.spreadsheetml.revisionLog+xml"/>
  <Override PartName="/xl/revisions/revisionLog368.xml" ContentType="application/vnd.openxmlformats-officedocument.spreadsheetml.revisionLog+xml"/>
  <Override PartName="/xl/revisions/revisionLog172.xml" ContentType="application/vnd.openxmlformats-officedocument.spreadsheetml.revisionLog+xml"/>
  <Override PartName="/xl/revisions/revisionLog228.xml" ContentType="application/vnd.openxmlformats-officedocument.spreadsheetml.revisionLog+xml"/>
  <Override PartName="/xl/revisions/revisionLog281.xml" ContentType="application/vnd.openxmlformats-officedocument.spreadsheetml.revisionLog+xml"/>
  <Override PartName="/xl/revisions/revisionLog337.xml" ContentType="application/vnd.openxmlformats-officedocument.spreadsheetml.revisionLog+xml"/>
  <Override PartName="/xl/revisions/revisionLog34.xml" ContentType="application/vnd.openxmlformats-officedocument.spreadsheetml.revisionLog+xml"/>
  <Override PartName="/xl/revisions/revisionLog76.xml" ContentType="application/vnd.openxmlformats-officedocument.spreadsheetml.revisionLog+xml"/>
  <Override PartName="/xl/revisions/revisionLog141.xml" ContentType="application/vnd.openxmlformats-officedocument.spreadsheetml.revisionLog+xml"/>
  <Override PartName="/xl/revisions/revisionLog379.xml" ContentType="application/vnd.openxmlformats-officedocument.spreadsheetml.revisionLog+xml"/>
  <Override PartName="/xl/revisions/revisionLog7.xml" ContentType="application/vnd.openxmlformats-officedocument.spreadsheetml.revisionLog+xml"/>
  <Override PartName="/xl/revisions/revisionLog183.xml" ContentType="application/vnd.openxmlformats-officedocument.spreadsheetml.revisionLog+xml"/>
  <Override PartName="/xl/revisions/revisionLog239.xml" ContentType="application/vnd.openxmlformats-officedocument.spreadsheetml.revisionLog+xml"/>
  <Override PartName="/xl/revisions/revisionLog250.xml" ContentType="application/vnd.openxmlformats-officedocument.spreadsheetml.revisionLog+xml"/>
  <Override PartName="/xl/revisions/revisionLog292.xml" ContentType="application/vnd.openxmlformats-officedocument.spreadsheetml.revisionLog+xml"/>
  <Override PartName="/xl/revisions/revisionLog306.xml" ContentType="application/vnd.openxmlformats-officedocument.spreadsheetml.revisionLog+xml"/>
  <Override PartName="/xl/revisions/revisionLog45.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348.xml" ContentType="application/vnd.openxmlformats-officedocument.spreadsheetml.revisionLog+xml"/>
  <Override PartName="/xl/revisions/revisionLog152.xml" ContentType="application/vnd.openxmlformats-officedocument.spreadsheetml.revisionLog+xml"/>
  <Override PartName="/xl/revisions/revisionLog194.xml" ContentType="application/vnd.openxmlformats-officedocument.spreadsheetml.revisionLog+xml"/>
  <Override PartName="/xl/revisions/revisionLog208.xml" ContentType="application/vnd.openxmlformats-officedocument.spreadsheetml.revisionLog+xml"/>
  <Override PartName="/xl/revisions/revisionLog261.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317.xml" ContentType="application/vnd.openxmlformats-officedocument.spreadsheetml.revisionLog+xml"/>
  <Override PartName="/xl/revisions/revisionLog359.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63.xml" ContentType="application/vnd.openxmlformats-officedocument.spreadsheetml.revisionLog+xml"/>
  <Override PartName="/xl/revisions/revisionLog219.xml" ContentType="application/vnd.openxmlformats-officedocument.spreadsheetml.revisionLog+xml"/>
  <Override PartName="/xl/revisions/revisionLog370.xml" ContentType="application/vnd.openxmlformats-officedocument.spreadsheetml.revisionLog+xml"/>
  <Override PartName="/xl/revisions/revisionLog230.xml" ContentType="application/vnd.openxmlformats-officedocument.spreadsheetml.revisionLog+xml"/>
  <Override PartName="/xl/revisions/revisionLog25.xml" ContentType="application/vnd.openxmlformats-officedocument.spreadsheetml.revisionLog+xml"/>
  <Override PartName="/xl/revisions/revisionLog67.xml" ContentType="application/vnd.openxmlformats-officedocument.spreadsheetml.revisionLog+xml"/>
  <Override PartName="/xl/revisions/revisionLog272.xml" ContentType="application/vnd.openxmlformats-officedocument.spreadsheetml.revisionLog+xml"/>
  <Override PartName="/xl/revisions/revisionLog328.xml" ContentType="application/vnd.openxmlformats-officedocument.spreadsheetml.revisionLog+xml"/>
  <Override PartName="/xl/revisions/revisionLog132.xml" ContentType="application/vnd.openxmlformats-officedocument.spreadsheetml.revisionLog+xml"/>
  <Override PartName="/xl/revisions/revisionLog174.xml" ContentType="application/vnd.openxmlformats-officedocument.spreadsheetml.revisionLog+xml"/>
  <Override PartName="/xl/revisions/revisionLog381.xml" ContentType="application/vnd.openxmlformats-officedocument.spreadsheetml.revisionLog+xml"/>
  <Override PartName="/xl/revisions/revisionLog241.xml" ContentType="application/vnd.openxmlformats-officedocument.spreadsheetml.revisionLog+xml"/>
  <Override PartName="/xl/revisions/revisionLog36.xml" ContentType="application/vnd.openxmlformats-officedocument.spreadsheetml.revisionLog+xml"/>
  <Override PartName="/xl/revisions/revisionLog283.xml" ContentType="application/vnd.openxmlformats-officedocument.spreadsheetml.revisionLog+xml"/>
  <Override PartName="/xl/revisions/revisionLog339.xml" ContentType="application/vnd.openxmlformats-officedocument.spreadsheetml.revisionLog+xml"/>
  <Override PartName="/xl/revisions/revisionLog78.xml" ContentType="application/vnd.openxmlformats-officedocument.spreadsheetml.revisionLog+xml"/>
  <Override PartName="/xl/revisions/revisionLog101.xml" ContentType="application/vnd.openxmlformats-officedocument.spreadsheetml.revisionLog+xml"/>
  <Override PartName="/xl/revisions/revisionLog143.xml" ContentType="application/vnd.openxmlformats-officedocument.spreadsheetml.revisionLog+xml"/>
  <Override PartName="/xl/revisions/revisionLog185.xml" ContentType="application/vnd.openxmlformats-officedocument.spreadsheetml.revisionLog+xml"/>
  <Override PartName="/xl/revisions/revisionLog350.xml" ContentType="application/vnd.openxmlformats-officedocument.spreadsheetml.revisionLog+xml"/>
  <Override PartName="/xl/revisions/revisionLog9.xml" ContentType="application/vnd.openxmlformats-officedocument.spreadsheetml.revisionLog+xml"/>
  <Override PartName="/xl/revisions/revisionLog210.xml" ContentType="application/vnd.openxmlformats-officedocument.spreadsheetml.revisionLog+xml"/>
  <Override PartName="/xl/revisions/revisionLog252.xml" ContentType="application/vnd.openxmlformats-officedocument.spreadsheetml.revisionLog+xml"/>
  <Override PartName="/xl/revisions/revisionLog294.xml" ContentType="application/vnd.openxmlformats-officedocument.spreadsheetml.revisionLog+xml"/>
  <Override PartName="/xl/revisions/revisionLog308.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54.xml" ContentType="application/vnd.openxmlformats-officedocument.spreadsheetml.revisionLog+xml"/>
  <Override PartName="/xl/revisions/revisionLog175.xml" ContentType="application/vnd.openxmlformats-officedocument.spreadsheetml.revisionLog+xml"/>
  <Override PartName="/xl/revisions/revisionLog340.xml" ContentType="application/vnd.openxmlformats-officedocument.spreadsheetml.revisionLog+xml"/>
  <Override PartName="/xl/revisions/revisionLog361.xml" ContentType="application/vnd.openxmlformats-officedocument.spreadsheetml.revisionLog+xml"/>
  <Override PartName="/xl/revisions/revisionLog196.xml" ContentType="application/vnd.openxmlformats-officedocument.spreadsheetml.revisionLog+xml"/>
  <Override PartName="/xl/revisions/revisionLog200.xml" ContentType="application/vnd.openxmlformats-officedocument.spreadsheetml.revisionLog+xml"/>
  <Override PartName="/xl/revisions/revisionLog382.xml" ContentType="application/vnd.openxmlformats-officedocument.spreadsheetml.revisionLog+xml"/>
  <Override PartName="/xl/revisions/revisionLog16.xml" ContentType="application/vnd.openxmlformats-officedocument.spreadsheetml.revisionLog+xml"/>
  <Override PartName="/xl/revisions/revisionLog221.xml" ContentType="application/vnd.openxmlformats-officedocument.spreadsheetml.revisionLog+xml"/>
  <Override PartName="/xl/revisions/revisionLog242.xml" ContentType="application/vnd.openxmlformats-officedocument.spreadsheetml.revisionLog+xml"/>
  <Override PartName="/xl/revisions/revisionLog263.xml" ContentType="application/vnd.openxmlformats-officedocument.spreadsheetml.revisionLog+xml"/>
  <Override PartName="/xl/revisions/revisionLog284.xml" ContentType="application/vnd.openxmlformats-officedocument.spreadsheetml.revisionLog+xml"/>
  <Override PartName="/xl/revisions/revisionLog319.xml" ContentType="application/vnd.openxmlformats-officedocument.spreadsheetml.revisionLog+xml"/>
  <Override PartName="/xl/revisions/revisionLog37.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44.xml" ContentType="application/vnd.openxmlformats-officedocument.spreadsheetml.revisionLog+xml"/>
  <Override PartName="/xl/revisions/revisionLog330.xml" ContentType="application/vnd.openxmlformats-officedocument.spreadsheetml.revisionLog+xml"/>
  <Override PartName="/xl/revisions/revisionLog90.xml" ContentType="application/vnd.openxmlformats-officedocument.spreadsheetml.revisionLog+xml"/>
  <Override PartName="/xl/revisions/revisionLog165.xml" ContentType="application/vnd.openxmlformats-officedocument.spreadsheetml.revisionLog+xml"/>
  <Override PartName="/xl/revisions/revisionLog186.xml" ContentType="application/vnd.openxmlformats-officedocument.spreadsheetml.revisionLog+xml"/>
  <Override PartName="/xl/revisions/revisionLog351.xml" ContentType="application/vnd.openxmlformats-officedocument.spreadsheetml.revisionLog+xml"/>
  <Override PartName="/xl/revisions/revisionLog372.xml" ContentType="application/vnd.openxmlformats-officedocument.spreadsheetml.revisionLog+xml"/>
  <Override PartName="/xl/revisions/revisionLog211.xml" ContentType="application/vnd.openxmlformats-officedocument.spreadsheetml.revisionLog+xml"/>
  <Override PartName="/xl/revisions/revisionLog232.xml" ContentType="application/vnd.openxmlformats-officedocument.spreadsheetml.revisionLog+xml"/>
  <Override PartName="/xl/revisions/revisionLog253.xml" ContentType="application/vnd.openxmlformats-officedocument.spreadsheetml.revisionLog+xml"/>
  <Override PartName="/xl/revisions/revisionLog274.xml" ContentType="application/vnd.openxmlformats-officedocument.spreadsheetml.revisionLog+xml"/>
  <Override PartName="/xl/revisions/revisionLog295.xml" ContentType="application/vnd.openxmlformats-officedocument.spreadsheetml.revisionLog+xml"/>
  <Override PartName="/xl/revisions/revisionLog309.xml" ContentType="application/vnd.openxmlformats-officedocument.spreadsheetml.revisionLog+xml"/>
  <Override PartName="/xl/revisions/revisionLog27.xml" ContentType="application/vnd.openxmlformats-officedocument.spreadsheetml.revisionLog+xml"/>
  <Override PartName="/xl/revisions/revisionLog48.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34.xml" ContentType="application/vnd.openxmlformats-officedocument.spreadsheetml.revisionLog+xml"/>
  <Override PartName="/xl/revisions/revisionLog320.xml" ContentType="application/vnd.openxmlformats-officedocument.spreadsheetml.revisionLog+xml"/>
  <Override PartName="/xl/revisions/revisionLog80.xml" ContentType="application/vnd.openxmlformats-officedocument.spreadsheetml.revisionLog+xml"/>
  <Override PartName="/xl/revisions/revisionLog155.xml" ContentType="application/vnd.openxmlformats-officedocument.spreadsheetml.revisionLog+xml"/>
  <Override PartName="/xl/revisions/revisionLog176.xml" ContentType="application/vnd.openxmlformats-officedocument.spreadsheetml.revisionLog+xml"/>
  <Override PartName="/xl/revisions/revisionLog197.xml" ContentType="application/vnd.openxmlformats-officedocument.spreadsheetml.revisionLog+xml"/>
  <Override PartName="/xl/revisions/revisionLog341.xml" ContentType="application/vnd.openxmlformats-officedocument.spreadsheetml.revisionLog+xml"/>
  <Override PartName="/xl/revisions/revisionLog362.xml" ContentType="application/vnd.openxmlformats-officedocument.spreadsheetml.revisionLog+xml"/>
  <Override PartName="/xl/revisions/revisionLog383.xml" ContentType="application/vnd.openxmlformats-officedocument.spreadsheetml.revisionLog+xml"/>
  <Override PartName="/xl/revisions/revisionLog201.xml" ContentType="application/vnd.openxmlformats-officedocument.spreadsheetml.revisionLog+xml"/>
  <Override PartName="/xl/revisions/revisionLog222.xml" ContentType="application/vnd.openxmlformats-officedocument.spreadsheetml.revisionLog+xml"/>
  <Override PartName="/xl/revisions/revisionLog243.xml" ContentType="application/vnd.openxmlformats-officedocument.spreadsheetml.revisionLog+xml"/>
  <Override PartName="/xl/revisions/revisionLog264.xml" ContentType="application/vnd.openxmlformats-officedocument.spreadsheetml.revisionLog+xml"/>
  <Override PartName="/xl/revisions/revisionLog285.xml" ContentType="application/vnd.openxmlformats-officedocument.spreadsheetml.revisionLog+xml"/>
  <Override PartName="/xl/revisions/revisionLog17.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24.xml" ContentType="application/vnd.openxmlformats-officedocument.spreadsheetml.revisionLog+xml"/>
  <Override PartName="/xl/revisions/revisionLog310.xml" ContentType="application/vnd.openxmlformats-officedocument.spreadsheetml.revisionLog+xml"/>
  <Override PartName="/xl/revisions/revisionLog70.xml" ContentType="application/vnd.openxmlformats-officedocument.spreadsheetml.revisionLog+xml"/>
  <Override PartName="/xl/revisions/revisionLog91.xml" ContentType="application/vnd.openxmlformats-officedocument.spreadsheetml.revisionLog+xml"/>
  <Override PartName="/xl/revisions/revisionLog145.xml" ContentType="application/vnd.openxmlformats-officedocument.spreadsheetml.revisionLog+xml"/>
  <Override PartName="/xl/revisions/revisionLog166.xml" ContentType="application/vnd.openxmlformats-officedocument.spreadsheetml.revisionLog+xml"/>
  <Override PartName="/xl/revisions/revisionLog187.xml" ContentType="application/vnd.openxmlformats-officedocument.spreadsheetml.revisionLog+xml"/>
  <Override PartName="/xl/revisions/revisionLog331.xml" ContentType="application/vnd.openxmlformats-officedocument.spreadsheetml.revisionLog+xml"/>
  <Override PartName="/xl/revisions/revisionLog352.xml" ContentType="application/vnd.openxmlformats-officedocument.spreadsheetml.revisionLog+xml"/>
  <Override PartName="/xl/revisions/revisionLog373.xml" ContentType="application/vnd.openxmlformats-officedocument.spreadsheetml.revisionLog+xml"/>
  <Override PartName="/xl/revisions/revisionLog1.xml" ContentType="application/vnd.openxmlformats-officedocument.spreadsheetml.revisionLog+xml"/>
  <Override PartName="/xl/revisions/revisionLog212.xml" ContentType="application/vnd.openxmlformats-officedocument.spreadsheetml.revisionLog+xml"/>
  <Override PartName="/xl/revisions/revisionLog233.xml" ContentType="application/vnd.openxmlformats-officedocument.spreadsheetml.revisionLog+xml"/>
  <Override PartName="/xl/revisions/revisionLog254.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275.xml" ContentType="application/vnd.openxmlformats-officedocument.spreadsheetml.revisionLog+xml"/>
  <Override PartName="/xl/revisions/revisionLog296.xml" ContentType="application/vnd.openxmlformats-officedocument.spreadsheetml.revisionLog+xml"/>
  <Override PartName="/xl/revisions/revisionLog300.xml" ContentType="application/vnd.openxmlformats-officedocument.spreadsheetml.revisionLog+xml"/>
  <Override PartName="/xl/revisions/revisionLog60.xml" ContentType="application/vnd.openxmlformats-officedocument.spreadsheetml.revisionLog+xml"/>
  <Override PartName="/xl/revisions/revisionLog81.xml" ContentType="application/vnd.openxmlformats-officedocument.spreadsheetml.revisionLog+xml"/>
  <Override PartName="/xl/revisions/revisionLog135.xml" ContentType="application/vnd.openxmlformats-officedocument.spreadsheetml.revisionLog+xml"/>
  <Override PartName="/xl/revisions/revisionLog156.xml" ContentType="application/vnd.openxmlformats-officedocument.spreadsheetml.revisionLog+xml"/>
  <Override PartName="/xl/revisions/revisionLog177.xml" ContentType="application/vnd.openxmlformats-officedocument.spreadsheetml.revisionLog+xml"/>
  <Override PartName="/xl/revisions/revisionLog198.xml" ContentType="application/vnd.openxmlformats-officedocument.spreadsheetml.revisionLog+xml"/>
  <Override PartName="/xl/revisions/revisionLog321.xml" ContentType="application/vnd.openxmlformats-officedocument.spreadsheetml.revisionLog+xml"/>
  <Override PartName="/xl/revisions/revisionLog342.xml" ContentType="application/vnd.openxmlformats-officedocument.spreadsheetml.revisionLog+xml"/>
  <Override PartName="/xl/revisions/revisionLog363.xml" ContentType="application/vnd.openxmlformats-officedocument.spreadsheetml.revisionLog+xml"/>
  <Override PartName="/xl/revisions/revisionLog384.xml" ContentType="application/vnd.openxmlformats-officedocument.spreadsheetml.revisionLog+xml"/>
  <Override PartName="/xl/revisions/revisionLog202.xml" ContentType="application/vnd.openxmlformats-officedocument.spreadsheetml.revisionLog+xml"/>
  <Override PartName="/xl/revisions/revisionLog223.xml" ContentType="application/vnd.openxmlformats-officedocument.spreadsheetml.revisionLog+xml"/>
  <Override PartName="/xl/revisions/revisionLog244.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265.xml" ContentType="application/vnd.openxmlformats-officedocument.spreadsheetml.revisionLog+xml"/>
  <Override PartName="/xl/revisions/revisionLog286.xml" ContentType="application/vnd.openxmlformats-officedocument.spreadsheetml.revisionLog+xml"/>
  <Override PartName="/xl/revisions/revisionLog50.xml" ContentType="application/vnd.openxmlformats-officedocument.spreadsheetml.revisionLog+xml"/>
  <Override PartName="/xl/revisions/revisionLog104.xml" ContentType="application/vnd.openxmlformats-officedocument.spreadsheetml.revisionLog+xml"/>
  <Override PartName="/xl/revisions/revisionLog125.xml" ContentType="application/vnd.openxmlformats-officedocument.spreadsheetml.revisionLog+xml"/>
  <Override PartName="/xl/revisions/revisionLog146.xml" ContentType="application/vnd.openxmlformats-officedocument.spreadsheetml.revisionLog+xml"/>
  <Override PartName="/xl/revisions/revisionLog167.xml" ContentType="application/vnd.openxmlformats-officedocument.spreadsheetml.revisionLog+xml"/>
  <Override PartName="/xl/revisions/revisionLog188.xml" ContentType="application/vnd.openxmlformats-officedocument.spreadsheetml.revisionLog+xml"/>
  <Override PartName="/xl/revisions/revisionLog311.xml" ContentType="application/vnd.openxmlformats-officedocument.spreadsheetml.revisionLog+xml"/>
  <Override PartName="/xl/revisions/revisionLog332.xml" ContentType="application/vnd.openxmlformats-officedocument.spreadsheetml.revisionLog+xml"/>
  <Override PartName="/xl/revisions/revisionLog353.xml" ContentType="application/vnd.openxmlformats-officedocument.spreadsheetml.revisionLog+xml"/>
  <Override PartName="/xl/revisions/revisionLog374.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13.xml" ContentType="application/vnd.openxmlformats-officedocument.spreadsheetml.revisionLog+xml"/>
  <Override PartName="/xl/revisions/revisionLog234.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55.xml" ContentType="application/vnd.openxmlformats-officedocument.spreadsheetml.revisionLog+xml"/>
  <Override PartName="/xl/revisions/revisionLog276.xml" ContentType="application/vnd.openxmlformats-officedocument.spreadsheetml.revisionLog+xml"/>
  <Override PartName="/xl/revisions/revisionLog297.xml" ContentType="application/vnd.openxmlformats-officedocument.spreadsheetml.revisionLog+xml"/>
  <Override PartName="/xl/revisions/revisionLog40.xml" ContentType="application/vnd.openxmlformats-officedocument.spreadsheetml.revisionLog+xml"/>
  <Override PartName="/xl/revisions/revisionLog115.xml" ContentType="application/vnd.openxmlformats-officedocument.spreadsheetml.revisionLog+xml"/>
  <Override PartName="/xl/revisions/revisionLog136.xml" ContentType="application/vnd.openxmlformats-officedocument.spreadsheetml.revisionLog+xml"/>
  <Override PartName="/xl/revisions/revisionLog157.xml" ContentType="application/vnd.openxmlformats-officedocument.spreadsheetml.revisionLog+xml"/>
  <Override PartName="/xl/revisions/revisionLog178.xml" ContentType="application/vnd.openxmlformats-officedocument.spreadsheetml.revisionLog+xml"/>
  <Override PartName="/xl/revisions/revisionLog301.xml" ContentType="application/vnd.openxmlformats-officedocument.spreadsheetml.revisionLog+xml"/>
  <Override PartName="/xl/revisions/revisionLog322.xml" ContentType="application/vnd.openxmlformats-officedocument.spreadsheetml.revisionLog+xml"/>
  <Override PartName="/xl/revisions/revisionLog343.xml" ContentType="application/vnd.openxmlformats-officedocument.spreadsheetml.revisionLog+xml"/>
  <Override PartName="/xl/revisions/revisionLog364.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9.xml" ContentType="application/vnd.openxmlformats-officedocument.spreadsheetml.revisionLog+xml"/>
  <Override PartName="/xl/revisions/revisionLog203.xml" ContentType="application/vnd.openxmlformats-officedocument.spreadsheetml.revisionLog+xml"/>
  <Override PartName="/xl/revisions/revisionLog385.xml" ContentType="application/vnd.openxmlformats-officedocument.spreadsheetml.revisionLog+xml"/>
  <Override PartName="/xl/revisions/revisionLog19.xml" ContentType="application/vnd.openxmlformats-officedocument.spreadsheetml.revisionLog+xml"/>
  <Override PartName="/xl/revisions/revisionLog224.xml" ContentType="application/vnd.openxmlformats-officedocument.spreadsheetml.revisionLog+xml"/>
  <Override PartName="/xl/revisions/revisionLog245.xml" ContentType="application/vnd.openxmlformats-officedocument.spreadsheetml.revisionLog+xml"/>
  <Override PartName="/xl/revisions/revisionLog266.xml" ContentType="application/vnd.openxmlformats-officedocument.spreadsheetml.revisionLog+xml"/>
  <Override PartName="/xl/revisions/revisionLog287.xml" ContentType="application/vnd.openxmlformats-officedocument.spreadsheetml.revisionLog+xml"/>
  <Override PartName="/xl/revisions/revisionLog3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147.xml" ContentType="application/vnd.openxmlformats-officedocument.spreadsheetml.revisionLog+xml"/>
  <Override PartName="/xl/revisions/revisionLog168.xml" ContentType="application/vnd.openxmlformats-officedocument.spreadsheetml.revisionLog+xml"/>
  <Override PartName="/xl/revisions/revisionLog312.xml" ContentType="application/vnd.openxmlformats-officedocument.spreadsheetml.revisionLog+xml"/>
  <Override PartName="/xl/revisions/revisionLog333.xml" ContentType="application/vnd.openxmlformats-officedocument.spreadsheetml.revisionLog+xml"/>
  <Override PartName="/xl/revisions/revisionLog354.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189.xml" ContentType="application/vnd.openxmlformats-officedocument.spreadsheetml.revisionLog+xml"/>
  <Override PartName="/xl/revisions/revisionLog375.xml" ContentType="application/vnd.openxmlformats-officedocument.spreadsheetml.revisionLog+xml"/>
  <Override PartName="/xl/revisions/revisionLog3.xml" ContentType="application/vnd.openxmlformats-officedocument.spreadsheetml.revisionLog+xml"/>
  <Override PartName="/xl/revisions/revisionLog214.xml" ContentType="application/vnd.openxmlformats-officedocument.spreadsheetml.revisionLog+xml"/>
  <Override PartName="/xl/revisions/revisionLog235.xml" ContentType="application/vnd.openxmlformats-officedocument.spreadsheetml.revisionLog+xml"/>
  <Override PartName="/xl/revisions/revisionLog256.xml" ContentType="application/vnd.openxmlformats-officedocument.spreadsheetml.revisionLog+xml"/>
  <Override PartName="/xl/revisions/revisionLog277.xml" ContentType="application/vnd.openxmlformats-officedocument.spreadsheetml.revisionLog+xml"/>
  <Override PartName="/xl/revisions/revisionLog298.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158.xml" ContentType="application/vnd.openxmlformats-officedocument.spreadsheetml.revisionLog+xml"/>
  <Override PartName="/xl/revisions/revisionLog302.xml" ContentType="application/vnd.openxmlformats-officedocument.spreadsheetml.revisionLog+xml"/>
  <Override PartName="/xl/revisions/revisionLog323.xml" ContentType="application/vnd.openxmlformats-officedocument.spreadsheetml.revisionLog+xml"/>
  <Override PartName="/xl/revisions/revisionLog344.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179.xml" ContentType="application/vnd.openxmlformats-officedocument.spreadsheetml.revisionLog+xml"/>
  <Override PartName="/xl/revisions/revisionLog365.xml" ContentType="application/vnd.openxmlformats-officedocument.spreadsheetml.revisionLog+xml"/>
  <Override PartName="/xl/revisions/revisionLog386.xml" ContentType="application/vnd.openxmlformats-officedocument.spreadsheetml.revisionLog+xml"/>
  <Override PartName="/xl/revisions/revisionLog190.xml" ContentType="application/vnd.openxmlformats-officedocument.spreadsheetml.revisionLog+xml"/>
  <Override PartName="/xl/revisions/revisionLog204.xml" ContentType="application/vnd.openxmlformats-officedocument.spreadsheetml.revisionLog+xml"/>
  <Override PartName="/xl/revisions/revisionLog225.xml" ContentType="application/vnd.openxmlformats-officedocument.spreadsheetml.revisionLog+xml"/>
  <Override PartName="/xl/revisions/revisionLog246.xml" ContentType="application/vnd.openxmlformats-officedocument.spreadsheetml.revisionLog+xml"/>
  <Override PartName="/xl/revisions/revisionLog267.xml" ContentType="application/vnd.openxmlformats-officedocument.spreadsheetml.revisionLog+xml"/>
  <Override PartName="/xl/revisions/revisionLog288.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313.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94.xml" ContentType="application/vnd.openxmlformats-officedocument.spreadsheetml.revisionLog+xml"/>
  <Override PartName="/xl/revisions/revisionLog148.xml" ContentType="application/vnd.openxmlformats-officedocument.spreadsheetml.revisionLog+xml"/>
  <Override PartName="/xl/revisions/revisionLog169.xml" ContentType="application/vnd.openxmlformats-officedocument.spreadsheetml.revisionLog+xml"/>
  <Override PartName="/xl/revisions/revisionLog334.xml" ContentType="application/vnd.openxmlformats-officedocument.spreadsheetml.revisionLog+xml"/>
  <Override PartName="/xl/revisions/revisionLog355.xml" ContentType="application/vnd.openxmlformats-officedocument.spreadsheetml.revisionLog+xml"/>
  <Override PartName="/xl/revisions/revisionLog376.xml" ContentType="application/vnd.openxmlformats-officedocument.spreadsheetml.revisionLog+xml"/>
  <Override PartName="/xl/revisions/revisionLog4.xml" ContentType="application/vnd.openxmlformats-officedocument.spreadsheetml.revisionLog+xml"/>
  <Override PartName="/xl/revisions/revisionLog180.xml" ContentType="application/vnd.openxmlformats-officedocument.spreadsheetml.revisionLog+xml"/>
  <Override PartName="/xl/revisions/revisionLog215.xml" ContentType="application/vnd.openxmlformats-officedocument.spreadsheetml.revisionLog+xml"/>
  <Override PartName="/xl/revisions/revisionLog236.xml" ContentType="application/vnd.openxmlformats-officedocument.spreadsheetml.revisionLog+xml"/>
  <Override PartName="/xl/revisions/revisionLog257.xml" ContentType="application/vnd.openxmlformats-officedocument.spreadsheetml.revisionLog+xml"/>
  <Override PartName="/xl/revisions/revisionLog278.xml" ContentType="application/vnd.openxmlformats-officedocument.spreadsheetml.revisionLog+xml"/>
  <Override PartName="/xl/revisions/revisionLog303.xml" ContentType="application/vnd.openxmlformats-officedocument.spreadsheetml.revisionLog+xml"/>
  <Override PartName="/xl/revisions/revisionLog42.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345.xml" ContentType="application/vnd.openxmlformats-officedocument.spreadsheetml.revisionLog+xml"/>
  <Override PartName="/xl/revisions/revisionLog387.xml" ContentType="application/vnd.openxmlformats-officedocument.spreadsheetml.revisionLog+xml"/>
  <Override PartName="/xl/revisions/revisionLog191.xml" ContentType="application/vnd.openxmlformats-officedocument.spreadsheetml.revisionLog+xml"/>
  <Override PartName="/xl/revisions/revisionLog205.xml" ContentType="application/vnd.openxmlformats-officedocument.spreadsheetml.revisionLog+xml"/>
  <Override PartName="/xl/revisions/revisionLog247.xml" ContentType="application/vnd.openxmlformats-officedocument.spreadsheetml.revisionLog+xml"/>
  <Override PartName="/xl/revisions/revisionLog107.xml" ContentType="application/vnd.openxmlformats-officedocument.spreadsheetml.revisionLog+xml"/>
  <Override PartName="/xl/revisions/revisionLog289.xml" ContentType="application/vnd.openxmlformats-officedocument.spreadsheetml.revisionLog+xml"/>
  <Override PartName="/xl/revisions/revisionLog11.xml" ContentType="application/vnd.openxmlformats-officedocument.spreadsheetml.revisionLog+xml"/>
  <Override PartName="/xl/revisions/revisionLog53.xml" ContentType="application/vnd.openxmlformats-officedocument.spreadsheetml.revisionLog+xml"/>
  <Override PartName="/xl/revisions/revisionLog149.xml" ContentType="application/vnd.openxmlformats-officedocument.spreadsheetml.revisionLog+xml"/>
  <Override PartName="/xl/revisions/revisionLog314.xml" ContentType="application/vnd.openxmlformats-officedocument.spreadsheetml.revisionLog+xml"/>
  <Override PartName="/xl/revisions/revisionLog356.xml" ContentType="application/vnd.openxmlformats-officedocument.spreadsheetml.revisionLog+xml"/>
  <Override PartName="/xl/revisions/revisionLog95.xml" ContentType="application/vnd.openxmlformats-officedocument.spreadsheetml.revisionLog+xml"/>
  <Override PartName="/xl/revisions/revisionLog160.xml" ContentType="application/vnd.openxmlformats-officedocument.spreadsheetml.revisionLog+xml"/>
  <Override PartName="/xl/revisions/revisionLog216.xml" ContentType="application/vnd.openxmlformats-officedocument.spreadsheetml.revisionLog+xml"/>
  <Override PartName="/xl/revisions/revisionLog258.xml" ContentType="application/vnd.openxmlformats-officedocument.spreadsheetml.revisionLog+xml"/>
  <Override PartName="/xl/revisions/revisionLog22.xml" ContentType="application/vnd.openxmlformats-officedocument.spreadsheetml.revisionLog+xml"/>
  <Override PartName="/xl/revisions/revisionLog64.xml" ContentType="application/vnd.openxmlformats-officedocument.spreadsheetml.revisionLog+xml"/>
  <Override PartName="/xl/revisions/revisionLog118.xml" ContentType="application/vnd.openxmlformats-officedocument.spreadsheetml.revisionLog+xml"/>
  <Override PartName="/xl/revisions/revisionLog325.xml" ContentType="application/vnd.openxmlformats-officedocument.spreadsheetml.revisionLog+xml"/>
  <Override PartName="/xl/revisions/revisionLog367.xml" ContentType="application/vnd.openxmlformats-officedocument.spreadsheetml.revisionLog+xml"/>
  <Override PartName="/xl/revisions/revisionLog171.xml" ContentType="application/vnd.openxmlformats-officedocument.spreadsheetml.revisionLog+xml"/>
  <Override PartName="/xl/revisions/revisionLog227.xml" ContentType="application/vnd.openxmlformats-officedocument.spreadsheetml.revisionLog+xml"/>
  <Override PartName="/xl/revisions/revisionLog269.xml" ContentType="application/vnd.openxmlformats-officedocument.spreadsheetml.revisionLog+xml"/>
  <Override PartName="/xl/revisions/revisionLog33.xml" ContentType="application/vnd.openxmlformats-officedocument.spreadsheetml.revisionLog+xml"/>
  <Override PartName="/xl/revisions/revisionLog129.xml" ContentType="application/vnd.openxmlformats-officedocument.spreadsheetml.revisionLog+xml"/>
  <Override PartName="/xl/revisions/revisionLog280.xml" ContentType="application/vnd.openxmlformats-officedocument.spreadsheetml.revisionLog+xml"/>
  <Override PartName="/xl/revisions/revisionLog336.xml" ContentType="application/vnd.openxmlformats-officedocument.spreadsheetml.revisionLog+xml"/>
  <Override PartName="/xl/revisions/revisionLog75.xml" ContentType="application/vnd.openxmlformats-officedocument.spreadsheetml.revisionLog+xml"/>
  <Override PartName="/xl/revisions/revisionLog140.xml" ContentType="application/vnd.openxmlformats-officedocument.spreadsheetml.revisionLog+xml"/>
  <Override PartName="/xl/revisions/revisionLog182.xml" ContentType="application/vnd.openxmlformats-officedocument.spreadsheetml.revisionLog+xml"/>
  <Override PartName="/xl/revisions/revisionLog378.xml" ContentType="application/vnd.openxmlformats-officedocument.spreadsheetml.revisionLog+xml"/>
  <Override PartName="/xl/revisions/revisionLog6.xml" ContentType="application/vnd.openxmlformats-officedocument.spreadsheetml.revisionLog+xml"/>
  <Override PartName="/xl/revisions/revisionLog238.xml" ContentType="application/vnd.openxmlformats-officedocument.spreadsheetml.revisionLog+xml"/>
  <Override PartName="/xl/revisions/revisionLog291.xml" ContentType="application/vnd.openxmlformats-officedocument.spreadsheetml.revisionLog+xml"/>
  <Override PartName="/xl/revisions/revisionLog305.xml" ContentType="application/vnd.openxmlformats-officedocument.spreadsheetml.revisionLog+xml"/>
  <Override PartName="/xl/revisions/revisionLog347.xml" ContentType="application/vnd.openxmlformats-officedocument.spreadsheetml.revisionLog+xml"/>
  <Override PartName="/xl/revisions/revisionLog44.xml" ContentType="application/vnd.openxmlformats-officedocument.spreadsheetml.revisionLog+xml"/>
  <Override PartName="/xl/revisions/revisionLog86.xml" ContentType="application/vnd.openxmlformats-officedocument.spreadsheetml.revisionLog+xml"/>
  <Override PartName="/xl/revisions/revisionLog151.xml" ContentType="application/vnd.openxmlformats-officedocument.spreadsheetml.revisionLog+xml"/>
  <Override PartName="/xl/revisions/revisionLog193.xml" ContentType="application/vnd.openxmlformats-officedocument.spreadsheetml.revisionLog+xml"/>
  <Override PartName="/xl/revisions/revisionLog207.xml" ContentType="application/vnd.openxmlformats-officedocument.spreadsheetml.revisionLog+xml"/>
  <Override PartName="/xl/revisions/revisionLog249.xml" ContentType="application/vnd.openxmlformats-officedocument.spreadsheetml.revisionLog+xml"/>
  <Override PartName="/xl/revisions/revisionLog13.xml" ContentType="application/vnd.openxmlformats-officedocument.spreadsheetml.revisionLog+xml"/>
  <Override PartName="/xl/revisions/revisionLog109.xml" ContentType="application/vnd.openxmlformats-officedocument.spreadsheetml.revisionLog+xml"/>
  <Override PartName="/xl/revisions/revisionLog260.xml" ContentType="application/vnd.openxmlformats-officedocument.spreadsheetml.revisionLog+xml"/>
  <Override PartName="/xl/revisions/revisionLog316.xml" ContentType="application/vnd.openxmlformats-officedocument.spreadsheetml.revisionLog+xml"/>
  <Override PartName="/xl/revisions/revisionLog55.xml" ContentType="application/vnd.openxmlformats-officedocument.spreadsheetml.revisionLog+xml"/>
  <Override PartName="/xl/revisions/revisionLog97.xml" ContentType="application/vnd.openxmlformats-officedocument.spreadsheetml.revisionLog+xml"/>
  <Override PartName="/xl/revisions/revisionLog120.xml" ContentType="application/vnd.openxmlformats-officedocument.spreadsheetml.revisionLog+xml"/>
  <Override PartName="/xl/revisions/revisionLog358.xml" ContentType="application/vnd.openxmlformats-officedocument.spreadsheetml.revisionLog+xml"/>
  <Override PartName="/xl/revisions/revisionLog162.xml" ContentType="application/vnd.openxmlformats-officedocument.spreadsheetml.revisionLog+xml"/>
  <Override PartName="/xl/revisions/revisionLog218.xml" ContentType="application/vnd.openxmlformats-officedocument.spreadsheetml.revisionLog+xml"/>
  <Override PartName="/xl/revisions/revisionLog271.xml" ContentType="application/vnd.openxmlformats-officedocument.spreadsheetml.revisionLog+xml"/>
  <Override PartName="/xl/revisions/revisionLog24.xml" ContentType="application/vnd.openxmlformats-officedocument.spreadsheetml.revisionLog+xml"/>
  <Override PartName="/xl/revisions/revisionLog66.xml" ContentType="application/vnd.openxmlformats-officedocument.spreadsheetml.revisionLog+xml"/>
  <Override PartName="/xl/revisions/revisionLog131.xml" ContentType="application/vnd.openxmlformats-officedocument.spreadsheetml.revisionLog+xml"/>
  <Override PartName="/xl/revisions/revisionLog327.xml" ContentType="application/vnd.openxmlformats-officedocument.spreadsheetml.revisionLog+xml"/>
  <Override PartName="/xl/revisions/revisionLog369.xml" ContentType="application/vnd.openxmlformats-officedocument.spreadsheetml.revisionLog+xml"/>
  <Override PartName="/xl/revisions/revisionLog173.xml" ContentType="application/vnd.openxmlformats-officedocument.spreadsheetml.revisionLog+xml"/>
  <Override PartName="/xl/revisions/revisionLog229.xml" ContentType="application/vnd.openxmlformats-officedocument.spreadsheetml.revisionLog+xml"/>
  <Override PartName="/xl/revisions/revisionLog380.xml" ContentType="application/vnd.openxmlformats-officedocument.spreadsheetml.revisionLog+xml"/>
  <Override PartName="/xl/revisions/revisionLog240.xml" ContentType="application/vnd.openxmlformats-officedocument.spreadsheetml.revisionLog+xml"/>
  <Override PartName="/xl/revisions/revisionLog35.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282.xml" ContentType="application/vnd.openxmlformats-officedocument.spreadsheetml.revisionLog+xml"/>
  <Override PartName="/xl/revisions/revisionLog338.xml" ContentType="application/vnd.openxmlformats-officedocument.spreadsheetml.revisionLog+xml"/>
  <Override PartName="/xl/revisions/revisionLog8.xml" ContentType="application/vnd.openxmlformats-officedocument.spreadsheetml.revisionLog+xml"/>
  <Override PartName="/xl/revisions/revisionLog142.xml" ContentType="application/vnd.openxmlformats-officedocument.spreadsheetml.revisionLog+xml"/>
  <Override PartName="/xl/revisions/revisionLog184.xml" ContentType="application/vnd.openxmlformats-officedocument.spreadsheetml.revisionLog+xml"/>
  <Override PartName="/xl/revisions/revisionLog251.xml" ContentType="application/vnd.openxmlformats-officedocument.spreadsheetml.revisionLog+xml"/>
  <Override PartName="/xl/revisions/revisionLog46.xml" ContentType="application/vnd.openxmlformats-officedocument.spreadsheetml.revisionLog+xml"/>
  <Override PartName="/xl/revisions/revisionLog293.xml" ContentType="application/vnd.openxmlformats-officedocument.spreadsheetml.revisionLog+xml"/>
  <Override PartName="/xl/revisions/revisionLog307.xml" ContentType="application/vnd.openxmlformats-officedocument.spreadsheetml.revisionLog+xml"/>
  <Override PartName="/xl/revisions/revisionLog349.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53.xml" ContentType="application/vnd.openxmlformats-officedocument.spreadsheetml.revisionLog+xml"/>
  <Override PartName="/xl/revisions/revisionLog195.xml" ContentType="application/vnd.openxmlformats-officedocument.spreadsheetml.revisionLog+xml"/>
  <Override PartName="/xl/revisions/revisionLog209.xml" ContentType="application/vnd.openxmlformats-officedocument.spreadsheetml.revisionLog+xml"/>
  <Override PartName="/xl/revisions/revisionLog360.xml" ContentType="application/vnd.openxmlformats-officedocument.spreadsheetml.revisionLog+xml"/>
  <Override PartName="/xl/revisions/revisionLog220.xml" ContentType="application/vnd.openxmlformats-officedocument.spreadsheetml.revisionLog+xml"/>
  <Override PartName="/xl/revisions/revisionLog15.xml" ContentType="application/vnd.openxmlformats-officedocument.spreadsheetml.revisionLog+xml"/>
  <Override PartName="/xl/revisions/revisionLog57.xml" ContentType="application/vnd.openxmlformats-officedocument.spreadsheetml.revisionLog+xml"/>
  <Override PartName="/xl/revisions/revisionLog262.xml" ContentType="application/vnd.openxmlformats-officedocument.spreadsheetml.revisionLog+xml"/>
  <Override PartName="/xl/revisions/revisionLog318.xml" ContentType="application/vnd.openxmlformats-officedocument.spreadsheetml.revisionLog+xml"/>
  <Override PartName="/xl/revisions/revisionLog99.xml" ContentType="application/vnd.openxmlformats-officedocument.spreadsheetml.revisionLog+xml"/>
  <Override PartName="/xl/revisions/revisionLog122.xml" ContentType="application/vnd.openxmlformats-officedocument.spreadsheetml.revisionLog+xml"/>
  <Override PartName="/xl/revisions/revisionLog164.xml" ContentType="application/vnd.openxmlformats-officedocument.spreadsheetml.revisionLog+xml"/>
  <Override PartName="/xl/revisions/revisionLog371.xml" ContentType="application/vnd.openxmlformats-officedocument.spreadsheetml.revisionLog+xml"/>
  <Override PartName="/xl/revisions/revisionLog26.xml" ContentType="application/vnd.openxmlformats-officedocument.spreadsheetml.revisionLog+xml"/>
  <Override PartName="/xl/revisions/revisionLog231.xml" ContentType="application/vnd.openxmlformats-officedocument.spreadsheetml.revisionLog+xml"/>
  <Override PartName="/xl/revisions/revisionLog273.xml" ContentType="application/vnd.openxmlformats-officedocument.spreadsheetml.revisionLog+xml"/>
  <Override PartName="/xl/revisions/revisionLog32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22.205\df\Documents\Реализация программ\гос. программы\2021 год\на 31.01.2021\"/>
    </mc:Choice>
  </mc:AlternateContent>
  <bookViews>
    <workbookView xWindow="0" yWindow="0" windowWidth="19200" windowHeight="11550" tabRatio="518"/>
  </bookViews>
  <sheets>
    <sheet name="на 31.01.2021" sheetId="1" r:id="rId1"/>
    <sheet name="Лист1" sheetId="2" r:id="rId2"/>
  </sheets>
  <definedNames>
    <definedName name="_xlnm._FilterDatabase" localSheetId="0" hidden="1">'на 31.01.2021'!$A$7:$J$397</definedName>
    <definedName name="Z_0005951B_56A8_4F75_9731_3C8A24CD1AB5_.wvu.FilterData" localSheetId="0" hidden="1">'на 31.01.2021'!$A$7:$J$397</definedName>
    <definedName name="Z_0084E16F_DDA9_4699_9D5A_C5F7B89E6378_.wvu.FilterData" localSheetId="0" hidden="1">'на 31.01.2021'!$A$7:$J$397</definedName>
    <definedName name="Z_00EBC834_CC04_4600_ADF0_5EC4AEDA5595_.wvu.FilterData" localSheetId="0" hidden="1">'на 31.01.2021'!$A$7:$J$397</definedName>
    <definedName name="Z_01613E68_6B78_4CC0_9C3D_60683185C182_.wvu.FilterData" localSheetId="0" hidden="1">'на 31.01.2021'!$A$7:$J$397</definedName>
    <definedName name="Z_01D4DC8C_5FD8_4E22_9898_A6D2EE840F42_.wvu.FilterData" localSheetId="0" hidden="1">'на 31.01.2021'!$A$7:$J$397</definedName>
    <definedName name="Z_02102EEE_2287_4468_A4A7_52D50729EDDD_.wvu.FilterData" localSheetId="0" hidden="1">'на 31.01.2021'!$A$7:$J$397</definedName>
    <definedName name="Z_0217F586_7BE2_4803_B88F_1646729DF76E_.wvu.FilterData" localSheetId="0" hidden="1">'на 31.01.2021'!$A$7:$J$397</definedName>
    <definedName name="Z_021A415B_1955_40BC_AFAE_4CA0EAA943C8_.wvu.FilterData" localSheetId="0" hidden="1">'на 31.01.2021'!$A$7:$J$397</definedName>
    <definedName name="Z_021AD043_A592_41CC_8D70_4A5E3DED823A_.wvu.FilterData" localSheetId="0" hidden="1">'на 31.01.2021'!$A$7:$J$397</definedName>
    <definedName name="Z_02CA0CE5_3727_4238_BAB8_2EB1D6D88032_.wvu.FilterData" localSheetId="0" hidden="1">'на 31.01.2021'!$A$7:$J$397</definedName>
    <definedName name="Z_02D2F435_66DA_468E_987B_F2AECDDD4E3B_.wvu.FilterData" localSheetId="0" hidden="1">'на 31.01.2021'!$A$7:$J$397</definedName>
    <definedName name="Z_036F0B1A_A4C3_4ACE_90F0_C92FA4824CCC_.wvu.FilterData" localSheetId="0" hidden="1">'на 31.01.2021'!$A$7:$J$397</definedName>
    <definedName name="Z_03CE4E6D_AA11_4BB9_B07A_EF26A768B26B_.wvu.FilterData" localSheetId="0" hidden="1">'на 31.01.2021'!$A$7:$J$397</definedName>
    <definedName name="Z_040F7A53_882C_426B_A971_3BA4E7F819F6_.wvu.FilterData" localSheetId="0" hidden="1">'на 31.01.2021'!$A$7:$H$131</definedName>
    <definedName name="Z_041557F5_3257_416A_8401_99DEC5D0D1B5_.wvu.FilterData" localSheetId="0" hidden="1">'на 31.01.2021'!$A$7:$J$397</definedName>
    <definedName name="Z_05132324_2347_4886_ACC0_B2417CD7A8E0_.wvu.FilterData" localSheetId="0" hidden="1">'на 31.01.2021'!$A$7:$J$397</definedName>
    <definedName name="Z_056CFCF2_1D67_47C0_BE8C_D1F7ABB1120B_.wvu.FilterData" localSheetId="0" hidden="1">'на 31.01.2021'!$A$7:$J$397</definedName>
    <definedName name="Z_05716ABD_418C_4DA4_AC8A_C2D9BFCD057A_.wvu.FilterData" localSheetId="0" hidden="1">'на 31.01.2021'!$A$7:$J$397</definedName>
    <definedName name="Z_05917B93_2768_415F_AFD9_F6B5D0EF275E_.wvu.FilterData" localSheetId="0" hidden="1">'на 31.01.2021'!$A$7:$J$397</definedName>
    <definedName name="Z_05C1E2BB_B583_44DD_A8AC_FBF87A053735_.wvu.FilterData" localSheetId="0" hidden="1">'на 31.01.2021'!$A$7:$H$131</definedName>
    <definedName name="Z_05C9DD0B_EBEE_40E7_A642_8B2CDCC810BA_.wvu.FilterData" localSheetId="0" hidden="1">'на 31.01.2021'!$A$7:$H$131</definedName>
    <definedName name="Z_0623BA59_06E0_47C4_A9E0_EFF8949456C2_.wvu.FilterData" localSheetId="0" hidden="1">'на 31.01.2021'!$A$7:$H$131</definedName>
    <definedName name="Z_0644E522_2545_474C_824A_2ED6C2798897_.wvu.FilterData" localSheetId="0" hidden="1">'на 31.01.2021'!$A$7:$J$397</definedName>
    <definedName name="Z_064B5A1E_A42B_4485_93B8_B6DA090B161C_.wvu.FilterData" localSheetId="0" hidden="1">'на 31.01.2021'!$A$7:$J$397</definedName>
    <definedName name="Z_06CAE47A_6EDD_4FE2_8E3A_333266247E42_.wvu.FilterData" localSheetId="0" hidden="1">'на 31.01.2021'!$A$7:$J$397</definedName>
    <definedName name="Z_06E8A760_77DE_44B7_B51E_7A5411604938_.wvu.FilterData" localSheetId="0" hidden="1">'на 31.01.2021'!$A$7:$J$397</definedName>
    <definedName name="Z_06ECB70F_782C_4925_AAED_43BDE49D6216_.wvu.FilterData" localSheetId="0" hidden="1">'на 31.01.2021'!$A$7:$J$397</definedName>
    <definedName name="Z_071188D9_4773_41E2_8227_482316F94E22_.wvu.FilterData" localSheetId="0" hidden="1">'на 31.01.2021'!$A$7:$J$397</definedName>
    <definedName name="Z_076157D9_97A7_4D47_8780_D3B408E54324_.wvu.FilterData" localSheetId="0" hidden="1">'на 31.01.2021'!$A$7:$J$397</definedName>
    <definedName name="Z_079216EF_F396_45DE_93AA_DF26C49F532F_.wvu.FilterData" localSheetId="0" hidden="1">'на 31.01.2021'!$A$7:$H$131</definedName>
    <definedName name="Z_0796BB39_B763_4CFE_9C89_197614BDD8D2_.wvu.FilterData" localSheetId="0" hidden="1">'на 31.01.2021'!$A$7:$J$397</definedName>
    <definedName name="Z_081D092E_BCFD_434D_99DD_F262EBF81A7D_.wvu.FilterData" localSheetId="0" hidden="1">'на 31.01.2021'!$A$7:$H$131</definedName>
    <definedName name="Z_081D1E71_FAB1_490F_8347_4363E467A6B8_.wvu.FilterData" localSheetId="0" hidden="1">'на 31.01.2021'!$A$7:$J$397</definedName>
    <definedName name="Z_087A5F39_BB99_44E2_988C_BE702BB1218A_.wvu.FilterData" localSheetId="0" hidden="1">'на 31.01.2021'!$A$7:$J$397</definedName>
    <definedName name="Z_090B52D0_64AD_49BA_9659_1C2B71248471_.wvu.FilterData" localSheetId="0" hidden="1">'на 31.01.2021'!$A$7:$J$397</definedName>
    <definedName name="Z_091FE98F_2A3F_496F_927E_914C3E410046_.wvu.FilterData" localSheetId="0" hidden="1">'на 31.01.2021'!$A$7:$J$397</definedName>
    <definedName name="Z_094B4134_1EAA_4AE3_8904_2CA55A37A0CD_.wvu.FilterData" localSheetId="0" hidden="1">'на 31.01.2021'!$A$7:$J$397</definedName>
    <definedName name="Z_0956497A_026E_4ED8_A2B8_BEBAC1B93CEA_.wvu.FilterData" localSheetId="0" hidden="1">'на 31.01.2021'!$A$7:$J$397</definedName>
    <definedName name="Z_09665491_2447_4ACE_847B_4452B60F2DF2_.wvu.FilterData" localSheetId="0" hidden="1">'на 31.01.2021'!$A$7:$J$397</definedName>
    <definedName name="Z_09EDEF91_2CA5_4F56_B67B_9D290C461670_.wvu.FilterData" localSheetId="0" hidden="1">'на 31.01.2021'!$A$7:$H$131</definedName>
    <definedName name="Z_09F9F792_37D5_476B_BEEE_67E9106F48F0_.wvu.FilterData" localSheetId="0" hidden="1">'на 31.01.2021'!$A$7:$J$397</definedName>
    <definedName name="Z_0A10B2C2_8811_4514_A02D_EDC7436B6D07_.wvu.FilterData" localSheetId="0" hidden="1">'на 31.01.2021'!$A$7:$J$397</definedName>
    <definedName name="Z_0AA70BDA_573F_4BEC_A548_CA5C4475BFE7_.wvu.FilterData" localSheetId="0" hidden="1">'на 31.01.2021'!$A$7:$J$397</definedName>
    <definedName name="Z_0AC3FA68_E0C8_4657_AD81_AF6345EA501C_.wvu.FilterData" localSheetId="0" hidden="1">'на 31.01.2021'!$A$7:$H$131</definedName>
    <definedName name="Z_0AEF6EAE_E674_439C_ACB4_993FFB7F3E0A_.wvu.FilterData" localSheetId="0" hidden="1">'на 31.01.2021'!$A$7:$J$397</definedName>
    <definedName name="Z_0B579593_C56D_4394_91C1_F024BBE56EB1_.wvu.FilterData" localSheetId="0" hidden="1">'на 31.01.2021'!$A$7:$H$131</definedName>
    <definedName name="Z_0B938491_213D_4D28_A387_A6AFD28F0D9C_.wvu.FilterData" localSheetId="0" hidden="1">'на 31.01.2021'!$A$7:$J$397</definedName>
    <definedName name="Z_0BC4F378_D6F5_4B5F_9DB6_20E9B46F136D_.wvu.FilterData" localSheetId="0" hidden="1">'на 31.01.2021'!$A$7:$J$397</definedName>
    <definedName name="Z_0BC55D76_817D_4871_ADFD_780685E85798_.wvu.FilterData" localSheetId="0" hidden="1">'на 31.01.2021'!$A$7:$J$397</definedName>
    <definedName name="Z_0C6B39CB_8BE2_4437_B7EF_2B863FB64A7A_.wvu.FilterData" localSheetId="0" hidden="1">'на 31.01.2021'!$A$7:$H$131</definedName>
    <definedName name="Z_0C80C604_218C_428E_8C68_64D1AFDB22E0_.wvu.FilterData" localSheetId="0" hidden="1">'на 31.01.2021'!$A$7:$J$397</definedName>
    <definedName name="Z_0C81132D_0EFB_424B_A2C0_D694846C9416_.wvu.FilterData" localSheetId="0" hidden="1">'на 31.01.2021'!$A$7:$J$397</definedName>
    <definedName name="Z_0C8C20D3_1DCE_4FE1_95B1_F35D8D398254_.wvu.FilterData" localSheetId="0" hidden="1">'на 31.01.2021'!$A$7:$H$131</definedName>
    <definedName name="Z_0CC48B05_D738_4589_9F69_B44D9887E2C7_.wvu.FilterData" localSheetId="0" hidden="1">'на 31.01.2021'!$A$7:$J$397</definedName>
    <definedName name="Z_0CC9441C_88E9_46D0_951D_A49C84EDA8CE_.wvu.FilterData" localSheetId="0" hidden="1">'на 31.01.2021'!$A$7:$J$397</definedName>
    <definedName name="Z_0CCCFAED_79CE_4449_BC23_D60C794B65C2_.wvu.FilterData" localSheetId="0" hidden="1">'на 31.01.2021'!$A$7:$J$397</definedName>
    <definedName name="Z_0CCCFAED_79CE_4449_BC23_D60C794B65C2_.wvu.PrintArea" localSheetId="0" hidden="1">'на 31.01.2021'!$A$1:$J$196</definedName>
    <definedName name="Z_0CCCFAED_79CE_4449_BC23_D60C794B65C2_.wvu.PrintTitles" localSheetId="0" hidden="1">'на 31.01.2021'!$5:$8</definedName>
    <definedName name="Z_0CF3E93E_60F6_45C8_AD33_C2CE08831546_.wvu.FilterData" localSheetId="0" hidden="1">'на 31.01.2021'!$A$7:$H$131</definedName>
    <definedName name="Z_0D69C398_7947_4D78_B1FE_A2A25AB79E10_.wvu.FilterData" localSheetId="0" hidden="1">'на 31.01.2021'!$A$7:$J$397</definedName>
    <definedName name="Z_0D7F5190_D20E_42FD_AD77_53CB309C7272_.wvu.FilterData" localSheetId="0" hidden="1">'на 31.01.2021'!$A$7:$H$131</definedName>
    <definedName name="Z_0DBB7EB7_A885_4D4A_A4F3_1AB3A0FE5EB1_.wvu.FilterData" localSheetId="0" hidden="1">'на 31.01.2021'!$A$7:$J$397</definedName>
    <definedName name="Z_0E1EE7C4_535F_48D8_9D3B_6BBF2B693A19_.wvu.FilterData" localSheetId="0" hidden="1">'на 31.01.2021'!$A$7:$J$397</definedName>
    <definedName name="Z_0E67843B_6B59_48DA_8F29_8BAD133298E1_.wvu.FilterData" localSheetId="0" hidden="1">'на 31.01.2021'!$A$7:$J$397</definedName>
    <definedName name="Z_0E6786D8_AC3A_48D5_9AD7_4E7485DB6D9C_.wvu.FilterData" localSheetId="0" hidden="1">'на 31.01.2021'!$A$7:$H$131</definedName>
    <definedName name="Z_0E6CC89F_3B93_4F1D_B2EC_717A1F1053E5_.wvu.FilterData" localSheetId="0" hidden="1">'на 31.01.2021'!$A$7:$J$397</definedName>
    <definedName name="Z_0EBA5D20_532C_4466_B173_EB77531A7F20_.wvu.FilterData" localSheetId="0" hidden="1">'на 31.01.2021'!$A$7:$J$397</definedName>
    <definedName name="Z_0EBE1707_975C_4649_91D3_2E9B46A60B44_.wvu.FilterData" localSheetId="0" hidden="1">'на 31.01.2021'!$A$7:$J$397</definedName>
    <definedName name="Z_0F28A21C_8BE4_46B7_AF17_DEFAA31BFC8A_.wvu.FilterData" localSheetId="0" hidden="1">'на 31.01.2021'!$A$7:$J$397</definedName>
    <definedName name="Z_101FC8DD_6A10_4029_AD34_21DB4CDC5FDB_.wvu.FilterData" localSheetId="0" hidden="1">'на 31.01.2021'!$A$7:$J$397</definedName>
    <definedName name="Z_10372EC3_3966_4BDA_9F48_B7D63EE0E174_.wvu.FilterData" localSheetId="0" hidden="1">'на 31.01.2021'!$A$7:$J$397</definedName>
    <definedName name="Z_105D23B5_3830_4B2C_A4D4_FBFBD3BEFB9C_.wvu.FilterData" localSheetId="0" hidden="1">'на 31.01.2021'!$A$7:$H$131</definedName>
    <definedName name="Z_10BB35C8_B108_4263_B85A_266021A6A7DD_.wvu.FilterData" localSheetId="0" hidden="1">'на 31.01.2021'!$A$7:$J$397</definedName>
    <definedName name="Z_110D7079_48E3_40C4_813B_26CCA4E794BF_.wvu.FilterData" localSheetId="0" hidden="1">'на 31.01.2021'!$A$7:$J$397</definedName>
    <definedName name="Z_113A0779_204C_451B_8401_73E507046130_.wvu.FilterData" localSheetId="0" hidden="1">'на 31.01.2021'!$A$7:$J$397</definedName>
    <definedName name="Z_119EECA6_2DA1_40F6_BD98_65D18CFC0359_.wvu.FilterData" localSheetId="0" hidden="1">'на 31.01.2021'!$A$7:$J$397</definedName>
    <definedName name="Z_11B0FA8E_E0BF_44A4_A141_D0892BF4BA78_.wvu.FilterData" localSheetId="0" hidden="1">'на 31.01.2021'!$A$7:$J$397</definedName>
    <definedName name="Z_11DB2F46_E41B_4E33_8BC5_70370AE2E289_.wvu.FilterData" localSheetId="0" hidden="1">'на 31.01.2021'!$A$7:$J$397</definedName>
    <definedName name="Z_11EBBD1F_0821_4763_A781_80F95B559C64_.wvu.FilterData" localSheetId="0" hidden="1">'на 31.01.2021'!$A$7:$J$397</definedName>
    <definedName name="Z_12397037_6208_4B36_BC95_11438284A9DE_.wvu.FilterData" localSheetId="0" hidden="1">'на 31.01.2021'!$A$7:$H$131</definedName>
    <definedName name="Z_12C2408D_275D_4295_8823_146036CCAF72_.wvu.FilterData" localSheetId="0" hidden="1">'на 31.01.2021'!$A$7:$J$397</definedName>
    <definedName name="Z_130C16AD_E930_4810_BDF0_A6DD3A87B8D5_.wvu.FilterData" localSheetId="0" hidden="1">'на 31.01.2021'!$A$7:$J$397</definedName>
    <definedName name="Z_1315266B_953C_4E7F_B538_74B6DF400647_.wvu.FilterData" localSheetId="0" hidden="1">'на 31.01.2021'!$A$7:$H$131</definedName>
    <definedName name="Z_132984D2_035C_4C6F_8087_28C1188A76E6_.wvu.FilterData" localSheetId="0" hidden="1">'на 31.01.2021'!$A$7:$J$397</definedName>
    <definedName name="Z_13A75724_7658_4A80_9239_F37E0BC75B64_.wvu.FilterData" localSheetId="0" hidden="1">'на 31.01.2021'!$A$7:$J$397</definedName>
    <definedName name="Z_13BE7114_35DF_4699_8779_61985C68F6C3_.wvu.FilterData" localSheetId="0" hidden="1">'на 31.01.2021'!$A$7:$J$397</definedName>
    <definedName name="Z_13BE7114_35DF_4699_8779_61985C68F6C3_.wvu.PrintArea" localSheetId="0" hidden="1">'на 31.01.2021'!$A$1:$J$197</definedName>
    <definedName name="Z_13BE7114_35DF_4699_8779_61985C68F6C3_.wvu.PrintTitles" localSheetId="0" hidden="1">'на 31.01.2021'!$5:$8</definedName>
    <definedName name="Z_13E7ADA2_058C_4412_9AEA_31547694DD5C_.wvu.FilterData" localSheetId="0" hidden="1">'на 31.01.2021'!$A$7:$H$131</definedName>
    <definedName name="Z_1413B890_05A7_4559_8996_4E4407E7504B_.wvu.FilterData" localSheetId="0" hidden="1">'на 31.01.2021'!$A$7:$J$397</definedName>
    <definedName name="Z_1474826F_81A7_45CE_9E32_539008BC6006_.wvu.FilterData" localSheetId="0" hidden="1">'на 31.01.2021'!$A$7:$J$397</definedName>
    <definedName name="Z_148D8FAA_3DC1_4430_9D42_1AFD9B8B331B_.wvu.FilterData" localSheetId="0" hidden="1">'на 31.01.2021'!$A$7:$J$397</definedName>
    <definedName name="Z_14901D06_6751_467D_A640_08BD51FC6A24_.wvu.FilterData" localSheetId="0" hidden="1">'на 31.01.2021'!$A$7:$J$397</definedName>
    <definedName name="Z_1539101F_31E9_4994_A34D_436B2BB1B73C_.wvu.FilterData" localSheetId="0" hidden="1">'на 31.01.2021'!$A$7:$J$397</definedName>
    <definedName name="Z_158130B9_9537_4E7D_AC4C_ED389C9B13A6_.wvu.FilterData" localSheetId="0" hidden="1">'на 31.01.2021'!$A$7:$J$397</definedName>
    <definedName name="Z_15AF9AFF_36E4_41C3_A9EA_A83C0A87FA00_.wvu.FilterData" localSheetId="0" hidden="1">'на 31.01.2021'!$A$7:$J$397</definedName>
    <definedName name="Z_1611C1BA_C4E2_40AE_8F45_3BEDE164E518_.wvu.FilterData" localSheetId="0" hidden="1">'на 31.01.2021'!$A$7:$J$397</definedName>
    <definedName name="Z_163906CF_EA2A_4440_9702_9CD7830C248A_.wvu.FilterData" localSheetId="0" hidden="1">'на 31.01.2021'!$A$7:$J$397</definedName>
    <definedName name="Z_16533C21_4A9A_450C_8A94_553B88C3A9CF_.wvu.FilterData" localSheetId="0" hidden="1">'на 31.01.2021'!$A$7:$H$131</definedName>
    <definedName name="Z_1682CF4C_6BE2_4E45_A613_382D117E51BF_.wvu.FilterData" localSheetId="0" hidden="1">'на 31.01.2021'!$A$7:$J$397</definedName>
    <definedName name="Z_168FD5D4_D13B_47B9_8E56_61C627E3620F_.wvu.FilterData" localSheetId="0" hidden="1">'на 31.01.2021'!$A$7:$H$131</definedName>
    <definedName name="Z_169B516E_654F_469D_A8A0_69AB59FA498D_.wvu.FilterData" localSheetId="0" hidden="1">'на 31.01.2021'!$A$7:$J$397</definedName>
    <definedName name="Z_176FBEC7_B2AF_4702_A894_382F81F9ECF6_.wvu.FilterData" localSheetId="0" hidden="1">'на 31.01.2021'!$A$7:$H$131</definedName>
    <definedName name="Z_17AC66D0_E8BD_44BA_92AB_131AEC3E5A62_.wvu.FilterData" localSheetId="0" hidden="1">'на 31.01.2021'!$A$7:$J$397</definedName>
    <definedName name="Z_17AEC02B_67B1_483A_97D2_C1C6DFD21518_.wvu.FilterData" localSheetId="0" hidden="1">'на 31.01.2021'!$A$7:$J$397</definedName>
    <definedName name="Z_17DB7260_EAFC_4D28_A183_E3FC0679E6B9_.wvu.FilterData" localSheetId="0" hidden="1">'на 31.01.2021'!$A$7:$J$397</definedName>
    <definedName name="Z_1902C2E4_C521_44EB_B934_0EBD6E871DD8_.wvu.FilterData" localSheetId="0" hidden="1">'на 31.01.2021'!$A$7:$J$397</definedName>
    <definedName name="Z_191D2631_8F19_4FC0_96A1_F397D331A068_.wvu.FilterData" localSheetId="0" hidden="1">'на 31.01.2021'!$A$7:$J$397</definedName>
    <definedName name="Z_1922598D_45C0_4DFB_A9E9_4D22AFD5603E_.wvu.FilterData" localSheetId="0" hidden="1">'на 31.01.2021'!$A$7:$J$397</definedName>
    <definedName name="Z_19497421_00C1_4657_A11B_18FB2BAAE62A_.wvu.FilterData" localSheetId="0" hidden="1">'на 31.01.2021'!$A$7:$J$397</definedName>
    <definedName name="Z_19510E6E_7565_4AC2_BCB4_A345501456B6_.wvu.FilterData" localSheetId="0" hidden="1">'на 31.01.2021'!$A$7:$H$131</definedName>
    <definedName name="Z_196632C6_99FC_4BC5_B189_10CF2045DEC3_.wvu.FilterData" localSheetId="0" hidden="1">'на 31.01.2021'!$A$7:$J$397</definedName>
    <definedName name="Z_197DC433_2311_4239_A28E_8D90CD4AEB73_.wvu.FilterData" localSheetId="0" hidden="1">'на 31.01.2021'!$A$7:$J$397</definedName>
    <definedName name="Z_19944AB6_3B70_4B1C_8696_B2E3AC2ED125_.wvu.FilterData" localSheetId="0" hidden="1">'на 31.01.2021'!$A$7:$J$397</definedName>
    <definedName name="Z_19A4AADC_FDEE_45BB_8FEE_0F5508EFB8E2_.wvu.FilterData" localSheetId="0" hidden="1">'на 31.01.2021'!$A$7:$J$397</definedName>
    <definedName name="Z_19B34FC3_E683_4280_90EE_7791220AE682_.wvu.FilterData" localSheetId="0" hidden="1">'на 31.01.2021'!$A$7:$J$397</definedName>
    <definedName name="Z_19DCCED4_CBF7_4FB7_81CC_89BDBD3B7059_.wvu.FilterData" localSheetId="0" hidden="1">'на 31.01.2021'!$A$7:$J$397</definedName>
    <definedName name="Z_19E5B318_3123_4687_A10B_72F3BDA9A599_.wvu.FilterData" localSheetId="0" hidden="1">'на 31.01.2021'!$A$7:$J$397</definedName>
    <definedName name="Z_1A049C7C_CD0A_4889_B39E_1914732262E3_.wvu.FilterData" localSheetId="0" hidden="1">'на 31.01.2021'!$A$7:$J$397</definedName>
    <definedName name="Z_1A308FD8_4F2E_4C59_AD5E_DF8ECA438CAC_.wvu.FilterData" localSheetId="0" hidden="1">'на 31.01.2021'!$A$7:$J$397</definedName>
    <definedName name="Z_1ADD4354_436F_41C7_AFD6_B73FA2D9BC20_.wvu.FilterData" localSheetId="0" hidden="1">'на 31.01.2021'!$A$7:$J$397</definedName>
    <definedName name="Z_1AEFB227_48D5_4A3C_9D86_179BA9D72048_.wvu.FilterData" localSheetId="0" hidden="1">'на 31.01.2021'!$A$7:$J$397</definedName>
    <definedName name="Z_1AFCAE36_6F52_4F92_B134_D70D6576DA9A_.wvu.FilterData" localSheetId="0" hidden="1">'на 31.01.2021'!$A$7:$J$397</definedName>
    <definedName name="Z_1B413C41_F5DB_4793_803B_D278F6A0BE2C_.wvu.FilterData" localSheetId="0" hidden="1">'на 31.01.2021'!$A$7:$J$397</definedName>
    <definedName name="Z_1B5E2235_6128_483E_AF3A_F84F0D82D8A0_.wvu.FilterData" localSheetId="0" hidden="1">'на 31.01.2021'!$A$7:$J$397</definedName>
    <definedName name="Z_1B943BCB_9609_428B_963E_E25F01748D7C_.wvu.FilterData" localSheetId="0" hidden="1">'на 31.01.2021'!$A$7:$J$397</definedName>
    <definedName name="Z_1BA0A829_1467_4894_A294_9BFD1EA8F94D_.wvu.FilterData" localSheetId="0" hidden="1">'на 31.01.2021'!$A$7:$J$397</definedName>
    <definedName name="Z_1C384A54_E3F0_4C1E_862E_6CD9154B364F_.wvu.FilterData" localSheetId="0" hidden="1">'на 31.01.2021'!$A$7:$J$397</definedName>
    <definedName name="Z_1C3DA4EF_3676_4683_84F0_1C41D26FFC16_.wvu.FilterData" localSheetId="0" hidden="1">'на 31.01.2021'!$A$7:$J$397</definedName>
    <definedName name="Z_1C3DF549_BEC3_47F7_8F0B_A96D42597ECF_.wvu.FilterData" localSheetId="0" hidden="1">'на 31.01.2021'!$A$7:$H$131</definedName>
    <definedName name="Z_1C681B2A_8932_44D9_BF50_EA5DBCC10436_.wvu.FilterData" localSheetId="0" hidden="1">'на 31.01.2021'!$A$7:$H$131</definedName>
    <definedName name="Z_1C77266E_9208_404B_B50C_CCD462042A77_.wvu.FilterData" localSheetId="0" hidden="1">'на 31.01.2021'!$A$7:$J$397</definedName>
    <definedName name="Z_1CB0764B_554D_4C09_98DC_8DED9FC27F03_.wvu.FilterData" localSheetId="0" hidden="1">'на 31.01.2021'!$A$7:$J$397</definedName>
    <definedName name="Z_1CB0CE3F_75F2_462B_8FE5_E94B0D7D6C1F_.wvu.FilterData" localSheetId="0" hidden="1">'на 31.01.2021'!$A$7:$J$397</definedName>
    <definedName name="Z_1CB5C523_AFA5_43A8_9C28_9F12CFE5BE65_.wvu.FilterData" localSheetId="0" hidden="1">'на 31.01.2021'!$A$7:$J$397</definedName>
    <definedName name="Z_1CEF9102_6C60_416B_8820_19DA6CA2FF8F_.wvu.FilterData" localSheetId="0" hidden="1">'на 31.01.2021'!$A$7:$J$397</definedName>
    <definedName name="Z_1D040B77_FB9E_4F43_8C00_A08539F57255_.wvu.FilterData" localSheetId="0" hidden="1">'на 31.01.2021'!$A$7:$J$397</definedName>
    <definedName name="Z_1D2C2901_70D8_494F_B885_AA5F7F9A1D2E_.wvu.FilterData" localSheetId="0" hidden="1">'на 31.01.2021'!$A$7:$J$397</definedName>
    <definedName name="Z_1D546444_6D70_47F2_86F2_EDA85896BE29_.wvu.FilterData" localSheetId="0" hidden="1">'на 31.01.2021'!$A$7:$J$397</definedName>
    <definedName name="Z_1D797472_1425_44E0_B821_543CF555289A_.wvu.FilterData" localSheetId="0" hidden="1">'на 31.01.2021'!$A$7:$J$397</definedName>
    <definedName name="Z_1E88DC95_DDEB_4EE8_8544_5724B1E6FA94_.wvu.FilterData" localSheetId="0" hidden="1">'на 31.01.2021'!$A$7:$J$397</definedName>
    <definedName name="Z_1F274A4D_4DCC_44CA_A1BD_90B7EE180486_.wvu.FilterData" localSheetId="0" hidden="1">'на 31.01.2021'!$A$7:$H$131</definedName>
    <definedName name="Z_1F6B5B08_FAE9_43CF_A27B_EE7ACD6D4DF6_.wvu.FilterData" localSheetId="0" hidden="1">'на 31.01.2021'!$A$7:$J$397</definedName>
    <definedName name="Z_1F6FF066_5CAF_4FE9_9ABD_85517853573D_.wvu.FilterData" localSheetId="0" hidden="1">'на 31.01.2021'!$A$7:$J$397</definedName>
    <definedName name="Z_1F885BC0_FA2D_45E9_BC66_C7BA68F6529B_.wvu.FilterData" localSheetId="0" hidden="1">'на 31.01.2021'!$A$7:$J$397</definedName>
    <definedName name="Z_1FD02FF0_4DBF_48AF_BE48_54893718170B_.wvu.FilterData" localSheetId="0" hidden="1">'на 31.01.2021'!$A$7:$J$397</definedName>
    <definedName name="Z_1FF678B1_7F2B_4362_81E7_D3C79ED64B95_.wvu.FilterData" localSheetId="0" hidden="1">'на 31.01.2021'!$A$7:$H$131</definedName>
    <definedName name="Z_202A973C_D681_42B4_9905_A37D128193B3_.wvu.FilterData" localSheetId="0" hidden="1">'на 31.01.2021'!$A$7:$J$397</definedName>
    <definedName name="Z_20461DED_BCEE_4284_A6DA_6F07C40C8239_.wvu.FilterData" localSheetId="0" hidden="1">'на 31.01.2021'!$A$7:$J$397</definedName>
    <definedName name="Z_20A3EB12_07C5_4317_9D11_7C0131FF1F02_.wvu.FilterData" localSheetId="0" hidden="1">'на 31.01.2021'!$A$7:$J$397</definedName>
    <definedName name="Z_215E0AF3_2FB9_4AD2_85EB_5BB3A76EA017_.wvu.FilterData" localSheetId="0" hidden="1">'на 31.01.2021'!$A$7:$J$397</definedName>
    <definedName name="Z_216AEA56_C079_4104_83C7_B22F3C2C4895_.wvu.FilterData" localSheetId="0" hidden="1">'на 31.01.2021'!$A$7:$H$131</definedName>
    <definedName name="Z_2181C7D4_AA52_40AC_A808_5D532F9A4DB9_.wvu.FilterData" localSheetId="0" hidden="1">'на 31.01.2021'!$A$7:$H$131</definedName>
    <definedName name="Z_218F942B_7171_436E_9FD2_B42E8B2BD7B1_.wvu.FilterData" localSheetId="0" hidden="1">'на 31.01.2021'!$A$7:$J$397</definedName>
    <definedName name="Z_222CB208_6EE7_4ACF_9056_A80606B8DEAE_.wvu.FilterData" localSheetId="0" hidden="1">'на 31.01.2021'!$A$7:$J$397</definedName>
    <definedName name="Z_226465B0_569A_4409_9E40_A0A83A783F15_.wvu.FilterData" localSheetId="0" hidden="1">'на 31.01.2021'!$A$7:$J$397</definedName>
    <definedName name="Z_22685337_E082_4D7C_A228_0D984F36404C_.wvu.FilterData" localSheetId="0" hidden="1">'на 31.01.2021'!$A$7:$J$397</definedName>
    <definedName name="Z_22A3361C_6866_4206_B8FA_E848438D95B8_.wvu.FilterData" localSheetId="0" hidden="1">'на 31.01.2021'!$A$7:$H$131</definedName>
    <definedName name="Z_23D71F5A_A534_4F07_942A_44ED3D76C570_.wvu.FilterData" localSheetId="0" hidden="1">'на 31.01.2021'!$A$7:$J$397</definedName>
    <definedName name="Z_23D8BDF0_F68C_428D_99C2_B4353262A495_.wvu.FilterData" localSheetId="0" hidden="1">'на 31.01.2021'!$A$7:$J$397</definedName>
    <definedName name="Z_24648CF3_B608_41C2_86D6_82A173782245_.wvu.FilterData" localSheetId="0" hidden="1">'на 31.01.2021'!$A$7:$J$397</definedName>
    <definedName name="Z_246D425F_E7DE_4F74_93E1_1CA6487BB7AF_.wvu.FilterData" localSheetId="0" hidden="1">'на 31.01.2021'!$A$7:$J$397</definedName>
    <definedName name="Z_24860D1B_9CB0_4DBB_9F9A_A7B23A9FBD9E_.wvu.FilterData" localSheetId="0" hidden="1">'на 31.01.2021'!$A$7:$J$397</definedName>
    <definedName name="Z_24D1D1DF_90B3_41D1_82E1_05DE887CC58D_.wvu.FilterData" localSheetId="0" hidden="1">'на 31.01.2021'!$A$7:$H$131</definedName>
    <definedName name="Z_24E5C1BC_322C_4FEF_B964_F0DCC04482C1_.wvu.Cols" localSheetId="0" hidden="1">'на 31.01.2021'!#REF!,'на 31.01.2021'!#REF!</definedName>
    <definedName name="Z_24E5C1BC_322C_4FEF_B964_F0DCC04482C1_.wvu.FilterData" localSheetId="0" hidden="1">'на 31.01.2021'!$A$7:$H$131</definedName>
    <definedName name="Z_24E5C1BC_322C_4FEF_B964_F0DCC04482C1_.wvu.Rows" localSheetId="0" hidden="1">'на 31.01.2021'!#REF!</definedName>
    <definedName name="Z_24F59C70_7693_4468_9C06_DF336332E251_.wvu.FilterData" localSheetId="0" hidden="1">'на 31.01.2021'!$A$7:$J$397</definedName>
    <definedName name="Z_2581E391_5642_415F_B769_4174F7791D0D_.wvu.FilterData" localSheetId="0" hidden="1">'на 31.01.2021'!$A$7:$J$397</definedName>
    <definedName name="Z_25997FFA_90F9_4B4A_8C73_3E119DFE9BDB_.wvu.FilterData" localSheetId="0" hidden="1">'на 31.01.2021'!$A$7:$J$397</definedName>
    <definedName name="Z_25DD804F_4FCB_49C0_B290_F226E6C8FC4D_.wvu.FilterData" localSheetId="0" hidden="1">'на 31.01.2021'!$A$7:$J$397</definedName>
    <definedName name="Z_25F305AA_6420_44FE_A658_6597DFDEDA7F_.wvu.FilterData" localSheetId="0" hidden="1">'на 31.01.2021'!$A$7:$J$397</definedName>
    <definedName name="Z_26390C63_E690_4CD6_B911_4F7F9CCE06AD_.wvu.FilterData" localSheetId="0" hidden="1">'на 31.01.2021'!$A$7:$J$397</definedName>
    <definedName name="Z_2647282E_5B25_4148_AAD9_72AB0A3F24C4_.wvu.FilterData" localSheetId="0" hidden="1">'на 31.01.2021'!$A$3:$K$181</definedName>
    <definedName name="Z_26E7CD7D_71FD_4075_B268_E6444384CE7D_.wvu.FilterData" localSheetId="0" hidden="1">'на 31.01.2021'!$A$7:$H$131</definedName>
    <definedName name="Z_26F9AA84_9112_4237_941D_8FD75C735073_.wvu.FilterData" localSheetId="0" hidden="1">'на 31.01.2021'!$A$7:$J$397</definedName>
    <definedName name="Z_271A6422_0558_45A4_90D0_4FBBFA0C466A_.wvu.FilterData" localSheetId="0" hidden="1">'на 31.01.2021'!$A$7:$J$397</definedName>
    <definedName name="Z_2751B79E_F60F_449F_9B1A_ED01F0EE4A3F_.wvu.FilterData" localSheetId="0" hidden="1">'на 31.01.2021'!$A$7:$J$397</definedName>
    <definedName name="Z_28008BE5_0693_468D_890E_2AE562EDDFCA_.wvu.FilterData" localSheetId="0" hidden="1">'на 31.01.2021'!$A$7:$H$131</definedName>
    <definedName name="Z_282F013D_E5B1_4C17_8727_7949891CEFC8_.wvu.FilterData" localSheetId="0" hidden="1">'на 31.01.2021'!$A$7:$J$397</definedName>
    <definedName name="Z_28E41E88_388C_4DFB_9AF5_1D40B3E9E104_.wvu.FilterData" localSheetId="0" hidden="1">'на 31.01.2021'!$A$7:$J$397</definedName>
    <definedName name="Z_28E4EEA1_2ECD_4F92_886B_4623628382D4_.wvu.FilterData" localSheetId="0" hidden="1">'на 31.01.2021'!$A$7:$J$397</definedName>
    <definedName name="Z_2932A736_9A81_4C2B_931E_457899534006_.wvu.FilterData" localSheetId="0" hidden="1">'на 31.01.2021'!$A$7:$J$397</definedName>
    <definedName name="Z_29A3856A_3C5E_4E34_952C_3D8CBF4944E0_.wvu.FilterData" localSheetId="0" hidden="1">'на 31.01.2021'!$A$7:$J$397</definedName>
    <definedName name="Z_29A3F31E_AA0E_4520_83F3_6EDE69E47FB4_.wvu.FilterData" localSheetId="0" hidden="1">'на 31.01.2021'!$A$7:$J$397</definedName>
    <definedName name="Z_29D1C55E_0AE0_4CA9_A4C9_F358DEE7E9AD_.wvu.FilterData" localSheetId="0" hidden="1">'на 31.01.2021'!$A$7:$J$397</definedName>
    <definedName name="Z_29D71C82_2577_4FF3_9305_7EF7756DC376_.wvu.FilterData" localSheetId="0" hidden="1">'на 31.01.2021'!$A$7:$J$397</definedName>
    <definedName name="Z_2A075779_EE89_4995_9517_DAD5135FF513_.wvu.FilterData" localSheetId="0" hidden="1">'на 31.01.2021'!$A$7:$J$397</definedName>
    <definedName name="Z_2A1C394E_EC37_4AB7_9E3A_0759931D8CFD_.wvu.FilterData" localSheetId="0" hidden="1">'на 31.01.2021'!$A$7:$J$397</definedName>
    <definedName name="Z_2A567982_7892_4F86_A16D_3A26E4C78607_.wvu.FilterData" localSheetId="0" hidden="1">'на 31.01.2021'!$A$7:$J$397</definedName>
    <definedName name="Z_2A6F2DEB_E43C_4851_BD61_C2D3E4DD465D_.wvu.FilterData" localSheetId="0" hidden="1">'на 31.01.2021'!$A$7:$J$397</definedName>
    <definedName name="Z_2A9D3288_FE38_46DD_A0BD_6FD4437B54BF_.wvu.FilterData" localSheetId="0" hidden="1">'на 31.01.2021'!$A$7:$J$397</definedName>
    <definedName name="Z_2ABFD162_2396_40CA_8AA1_6D6B8B2ADEFC_.wvu.FilterData" localSheetId="0" hidden="1">'на 31.01.2021'!$A$7:$J$397</definedName>
    <definedName name="Z_2B4EF399_1F78_4650_9196_70339D27DB54_.wvu.FilterData" localSheetId="0" hidden="1">'на 31.01.2021'!$A$7:$J$397</definedName>
    <definedName name="Z_2B67E997_66AF_4883_9EE5_9876648FDDE9_.wvu.FilterData" localSheetId="0" hidden="1">'на 31.01.2021'!$A$7:$J$397</definedName>
    <definedName name="Z_2B6BAC9D_8ECF_4B5C_AEA7_CCE1C0524E55_.wvu.FilterData" localSheetId="0" hidden="1">'на 31.01.2021'!$A$7:$J$397</definedName>
    <definedName name="Z_2C029299_5EEC_4151_A9E2_241D31E08692_.wvu.FilterData" localSheetId="0" hidden="1">'на 31.01.2021'!$A$7:$J$397</definedName>
    <definedName name="Z_2C43A648_766E_499E_95B2_EA6F7EA791D4_.wvu.FilterData" localSheetId="0" hidden="1">'на 31.01.2021'!$A$7:$J$397</definedName>
    <definedName name="Z_2C47EAD7_6B0B_40AB_9599_0BF3302E35F1_.wvu.FilterData" localSheetId="0" hidden="1">'на 31.01.2021'!$A$7:$H$131</definedName>
    <definedName name="Z_2C83C5CF_2113_4A26_AC8F_B29994F8C20B_.wvu.FilterData" localSheetId="0" hidden="1">'на 31.01.2021'!$A$7:$J$397</definedName>
    <definedName name="Z_2C9B35C8_0958_4329_B3BA_1B34E888FA9D_.wvu.FilterData" localSheetId="0" hidden="1">'на 31.01.2021'!$A$7:$J$397</definedName>
    <definedName name="Z_2CA13149_FCDD_4675_859E_83B5251A0804_.wvu.FilterData" localSheetId="0" hidden="1">'на 31.01.2021'!$A$7:$J$397</definedName>
    <definedName name="Z_2CD18B03_71F5_4B8A_8C6C_592F5A66335B_.wvu.FilterData" localSheetId="0" hidden="1">'на 31.01.2021'!$A$7:$J$397</definedName>
    <definedName name="Z_2D011736_53B8_48A8_8C2E_71DD995F6546_.wvu.FilterData" localSheetId="0" hidden="1">'на 31.01.2021'!$A$7:$J$397</definedName>
    <definedName name="Z_2D540280_F40F_4530_A32A_1FF2E78E7147_.wvu.FilterData" localSheetId="0" hidden="1">'на 31.01.2021'!$A$7:$J$397</definedName>
    <definedName name="Z_2D918A37_6905_4BEF_BC3A_DA45E968DAC3_.wvu.FilterData" localSheetId="0" hidden="1">'на 31.01.2021'!$A$7:$H$131</definedName>
    <definedName name="Z_2D97755C_B099_4001_9C5F_12A88788A461_.wvu.FilterData" localSheetId="0" hidden="1">'на 31.01.2021'!$A$7:$J$397</definedName>
    <definedName name="Z_2DCF6207_B24B_43F5_B844_6C1E92F9CADA_.wvu.FilterData" localSheetId="0" hidden="1">'на 31.01.2021'!$A$7:$J$397</definedName>
    <definedName name="Z_2DF88C31_E5A0_4DFE_877D_5A31D3992603_.wvu.Rows" localSheetId="0" hidden="1">'на 31.01.2021'!#REF!,'на 31.01.2021'!#REF!,'на 31.01.2021'!#REF!,'на 31.01.2021'!#REF!,'на 31.01.2021'!#REF!,'на 31.01.2021'!#REF!,'на 31.01.2021'!#REF!,'на 31.01.2021'!#REF!,'на 31.01.2021'!#REF!,'на 31.01.2021'!#REF!,'на 31.01.2021'!#REF!</definedName>
    <definedName name="Z_2EAB3EBF_78BA_4558_81F0_5F1DF77A14D3_.wvu.FilterData" localSheetId="0" hidden="1">'на 31.01.2021'!$A$7:$J$397</definedName>
    <definedName name="Z_2F3BAFC5_8792_4BC0_833F_5CB9ACB14A14_.wvu.FilterData" localSheetId="0" hidden="1">'на 31.01.2021'!$A$7:$H$131</definedName>
    <definedName name="Z_2F3DE7DB_1DEA_4A0C_88EC_B05C9EEC768F_.wvu.FilterData" localSheetId="0" hidden="1">'на 31.01.2021'!$A$7:$J$397</definedName>
    <definedName name="Z_2F6EDC09_23D3_4C07_9EAF_76DD4D3B3A18_.wvu.FilterData" localSheetId="0" hidden="1">'на 31.01.2021'!$A$7:$J$397</definedName>
    <definedName name="Z_2F72C4E3_E946_4870_A59B_C47D17A3E8B0_.wvu.FilterData" localSheetId="0" hidden="1">'на 31.01.2021'!$A$7:$J$397</definedName>
    <definedName name="Z_2F7AC811_CA37_46E3_866E_6E10DF43054A_.wvu.FilterData" localSheetId="0" hidden="1">'на 31.01.2021'!$A$7:$J$397</definedName>
    <definedName name="Z_2FAB8F10_5F5A_4B70_9158_E79B14A6565A_.wvu.FilterData" localSheetId="0" hidden="1">'на 31.01.2021'!$A$7:$J$397</definedName>
    <definedName name="Z_300D3722_BC5B_4EFC_A306_CB3461E96075_.wvu.FilterData" localSheetId="0" hidden="1">'на 31.01.2021'!$A$7:$J$397</definedName>
    <definedName name="Z_3023B4E6_3B5A_4EE2_B0CD_0EB8476E923A_.wvu.FilterData" localSheetId="0" hidden="1">'на 31.01.2021'!$A$7:$J$397</definedName>
    <definedName name="Z_30325303_BF31_42D5_AC1B_F6902B32CA33_.wvu.FilterData" localSheetId="0" hidden="1">'на 31.01.2021'!$A$7:$J$397</definedName>
    <definedName name="Z_308AF0B3_EE19_4841_BBC0_915C9A7203E9_.wvu.FilterData" localSheetId="0" hidden="1">'на 31.01.2021'!$A$7:$J$397</definedName>
    <definedName name="Z_30F94082_E7C8_4DE7_AE26_19B3A4317363_.wvu.FilterData" localSheetId="0" hidden="1">'на 31.01.2021'!$A$7:$J$397</definedName>
    <definedName name="Z_315B3829_E75D_48BB_A407_88A96C0D6A4B_.wvu.FilterData" localSheetId="0" hidden="1">'на 31.01.2021'!$A$7:$J$397</definedName>
    <definedName name="Z_3169E1B8_6971_4325_933B_3FDE2BEB6DA0_.wvu.FilterData" localSheetId="0" hidden="1">'на 31.01.2021'!$A$7:$J$397</definedName>
    <definedName name="Z_316B9C14_7546_49E5_A384_4190EC7682DE_.wvu.FilterData" localSheetId="0" hidden="1">'на 31.01.2021'!$A$7:$J$397</definedName>
    <definedName name="Z_31985263_3556_4B71_A26F_62706F49B320_.wvu.FilterData" localSheetId="0" hidden="1">'на 31.01.2021'!$A$7:$H$131</definedName>
    <definedName name="Z_31AA5726_A0DC_4045_94FA_9EFB6200CDD3_.wvu.FilterData" localSheetId="0" hidden="1">'на 31.01.2021'!$A$7:$J$397</definedName>
    <definedName name="Z_31C5283F_7633_4B8A_ADD5_7EB245AE899F_.wvu.FilterData" localSheetId="0" hidden="1">'на 31.01.2021'!$A$7:$J$397</definedName>
    <definedName name="Z_31E849A6_B4EF_45EE_ADBC_BDC56906C3E6_.wvu.FilterData" localSheetId="0" hidden="1">'на 31.01.2021'!$A$7:$J$397</definedName>
    <definedName name="Z_31EABA3C_DD8D_46BF_85B1_09527EF8E816_.wvu.FilterData" localSheetId="0" hidden="1">'на 31.01.2021'!$A$7:$H$131</definedName>
    <definedName name="Z_320B1B6B_1198_44A6_8D72_260589D02390_.wvu.FilterData" localSheetId="0" hidden="1">'на 31.01.2021'!$A$7:$J$397</definedName>
    <definedName name="Z_327D3863_28FE_46AD_A301_334172CA68F9_.wvu.FilterData" localSheetId="0" hidden="1">'на 31.01.2021'!$A$7:$J$397</definedName>
    <definedName name="Z_328B1FBD_B9E0_4F8C_AA1F_438ED0F19823_.wvu.FilterData" localSheetId="0" hidden="1">'на 31.01.2021'!$A$7:$J$397</definedName>
    <definedName name="Z_32F81156_0F3B_49A8_B56D_9A01AA7C97FE_.wvu.FilterData" localSheetId="0" hidden="1">'на 31.01.2021'!$A$7:$J$397</definedName>
    <definedName name="Z_33081AFE_875F_4448_8DBB_C2288E582829_.wvu.FilterData" localSheetId="0" hidden="1">'на 31.01.2021'!$A$7:$J$397</definedName>
    <definedName name="Z_33725023_9491_4856_AC32_391D3DCA1E13_.wvu.FilterData" localSheetId="0" hidden="1">'на 31.01.2021'!$A$7:$J$397</definedName>
    <definedName name="Z_33995DBE_E7D5_4BC5_96C4_CB599185238D_.wvu.FilterData" localSheetId="0" hidden="1">'на 31.01.2021'!$A$7:$J$397</definedName>
    <definedName name="Z_33F06620_89E2_4BA8_BAB0_6A7070FEBD8A_.wvu.FilterData" localSheetId="0" hidden="1">'на 31.01.2021'!$A$7:$J$397</definedName>
    <definedName name="Z_341157D5_6FE2_4CCE_98C5_3D5F2A4B115C_.wvu.FilterData" localSheetId="0" hidden="1">'на 31.01.2021'!$A$7:$J$397</definedName>
    <definedName name="Z_344509AE_957F_4C43_90DB_055457F491A3_.wvu.FilterData" localSheetId="0" hidden="1">'на 31.01.2021'!$A$7:$J$397</definedName>
    <definedName name="Z_34587A22_A707_48EC_A6D8_8CA0D443CB5A_.wvu.FilterData" localSheetId="0" hidden="1">'на 31.01.2021'!$A$7:$J$397</definedName>
    <definedName name="Z_349EEACA_C7A1_441E_BFE3_096E57329F7C_.wvu.FilterData" localSheetId="0" hidden="1">'на 31.01.2021'!$A$7:$J$397</definedName>
    <definedName name="Z_34E97F8E_B808_4C29_AFA8_24160BA8B576_.wvu.FilterData" localSheetId="0" hidden="1">'на 31.01.2021'!$A$7:$H$131</definedName>
    <definedName name="Z_354643EC_374D_4252_A3BA_624B9338CCF6_.wvu.FilterData" localSheetId="0" hidden="1">'на 31.01.2021'!$A$7:$J$397</definedName>
    <definedName name="Z_356902C5_CBA1_407E_849C_39B6CAAFCD34_.wvu.FilterData" localSheetId="0" hidden="1">'на 31.01.2021'!$A$7:$J$397</definedName>
    <definedName name="Z_356FBDD5_3775_4781_9E0A_901095CE6157_.wvu.FilterData" localSheetId="0" hidden="1">'на 31.01.2021'!$A$7:$J$397</definedName>
    <definedName name="Z_3590FAD8_1A2F_459F_8B35_A95652F8329D_.wvu.FilterData" localSheetId="0" hidden="1">'на 31.01.2021'!$A$7:$J$397</definedName>
    <definedName name="Z_3597F15D_13FB_47E4_B2D7_0713796F1B32_.wvu.FilterData" localSheetId="0" hidden="1">'на 31.01.2021'!$A$7:$H$131</definedName>
    <definedName name="Z_35A82584_BCCD_413D_BF58_739C849379E3_.wvu.FilterData" localSheetId="0" hidden="1">'на 31.01.2021'!$A$7:$J$397</definedName>
    <definedName name="Z_35ACC04C_1574_41FF_A750_E4D141D78D72_.wvu.FilterData" localSheetId="0" hidden="1">'на 31.01.2021'!$A$7:$J$397</definedName>
    <definedName name="Z_35E8C880_405D_4881_A9CF_938A555EC19A_.wvu.FilterData" localSheetId="0" hidden="1">'на 31.01.2021'!$A$7:$J$397</definedName>
    <definedName name="Z_3611D4B3_6578_4507_971B_09764C0B1D01_.wvu.FilterData" localSheetId="0" hidden="1">'на 31.01.2021'!$A$7:$J$397</definedName>
    <definedName name="Z_36279478_DEDD_46A7_8B6D_9500CB65A35C_.wvu.FilterData" localSheetId="0" hidden="1">'на 31.01.2021'!$A$7:$H$131</definedName>
    <definedName name="Z_36282042_958F_4D98_9515_9E9271F26AA2_.wvu.FilterData" localSheetId="0" hidden="1">'на 31.01.2021'!$A$7:$H$131</definedName>
    <definedName name="Z_36483E9A_03E9_431F_B24B_73C77EA6547E_.wvu.FilterData" localSheetId="0" hidden="1">'на 31.01.2021'!$A$7:$J$397</definedName>
    <definedName name="Z_368728BB_F981_4DE3_8F4E_C77C2580C6B3_.wvu.FilterData" localSheetId="0" hidden="1">'на 31.01.2021'!$A$7:$J$397</definedName>
    <definedName name="Z_36AEB3FF_FCBC_4E21_8EFE_F20781816ED3_.wvu.FilterData" localSheetId="0" hidden="1">'на 31.01.2021'!$A$7:$H$131</definedName>
    <definedName name="Z_371CA4AD_891B_4B1D_9403_45AB26546607_.wvu.FilterData" localSheetId="0" hidden="1">'на 31.01.2021'!$A$7:$J$397</definedName>
    <definedName name="Z_373EC55C_3C90_4A55_BE2A_2CFBF157C08C_.wvu.FilterData" localSheetId="0" hidden="1">'на 31.01.2021'!$A$7:$J$397</definedName>
    <definedName name="Z_375FD1ED_0F0C_4C78_AE3D_1D583BC74E47_.wvu.FilterData" localSheetId="0" hidden="1">'на 31.01.2021'!$A$7:$J$397</definedName>
    <definedName name="Z_3780FC5F_184E_406C_B40E_6BE29406408E_.wvu.FilterData" localSheetId="0" hidden="1">'на 31.01.2021'!$A$7:$J$397</definedName>
    <definedName name="Z_3789C719_2C4D_4FFB_B9EF_5AA095975824_.wvu.FilterData" localSheetId="0" hidden="1">'на 31.01.2021'!$A$7:$J$397</definedName>
    <definedName name="Z_37F8CE32_8CE8_4D95_9C0E_63112E6EFFE9_.wvu.Cols" localSheetId="0" hidden="1">'на 31.01.2021'!#REF!</definedName>
    <definedName name="Z_37F8CE32_8CE8_4D95_9C0E_63112E6EFFE9_.wvu.FilterData" localSheetId="0" hidden="1">'на 31.01.2021'!$A$7:$H$131</definedName>
    <definedName name="Z_37F8CE32_8CE8_4D95_9C0E_63112E6EFFE9_.wvu.PrintArea" localSheetId="0" hidden="1">'на 31.01.2021'!$A$1:$J$131</definedName>
    <definedName name="Z_37F8CE32_8CE8_4D95_9C0E_63112E6EFFE9_.wvu.PrintTitles" localSheetId="0" hidden="1">'на 31.01.2021'!$5:$8</definedName>
    <definedName name="Z_37F8CE32_8CE8_4D95_9C0E_63112E6EFFE9_.wvu.Rows" localSheetId="0" hidden="1">'на 31.01.2021'!#REF!,'на 31.01.2021'!#REF!,'на 31.01.2021'!#REF!,'на 31.01.2021'!#REF!,'на 31.01.2021'!#REF!,'на 31.01.2021'!#REF!,'на 31.01.2021'!#REF!,'на 31.01.2021'!#REF!,'на 31.01.2021'!#REF!,'на 31.01.2021'!#REF!,'на 31.01.2021'!#REF!,'на 31.01.2021'!#REF!,'на 31.01.2021'!#REF!,'на 31.01.2021'!#REF!,'на 31.01.2021'!#REF!,'на 31.01.2021'!#REF!,'на 31.01.2021'!#REF!</definedName>
    <definedName name="Z_383A3B24_205B_41E1_8B64_11A60EE728F3_.wvu.FilterData" localSheetId="0" hidden="1">'на 31.01.2021'!$A$7:$J$397</definedName>
    <definedName name="Z_386EE007_6994_4AA6_8824_D461BF01F1EA_.wvu.FilterData" localSheetId="0" hidden="1">'на 31.01.2021'!$A$7:$J$397</definedName>
    <definedName name="Z_39134081_BD7F_40A8_9CC5_F690B7A14ED5_.wvu.FilterData" localSheetId="0" hidden="1">'на 31.01.2021'!$A$7:$J$397</definedName>
    <definedName name="Z_39344C49_E45E_47F3_AF8F_5BE86F62CCD4_.wvu.FilterData" localSheetId="0" hidden="1">'на 31.01.2021'!$A$7:$J$397</definedName>
    <definedName name="Z_394FB935_0201_44F8_9182_26C511D48F51_.wvu.FilterData" localSheetId="0" hidden="1">'на 31.01.2021'!$A$7:$J$397</definedName>
    <definedName name="Z_39897EE2_53F6_432A_9A7F_7DBB2FBB08E4_.wvu.FilterData" localSheetId="0" hidden="1">'на 31.01.2021'!$A$7:$J$397</definedName>
    <definedName name="Z_39BDB0EB_9BA4_409E_B505_137EC009426F_.wvu.FilterData" localSheetId="0" hidden="1">'на 31.01.2021'!$A$7:$J$397</definedName>
    <definedName name="Z_39C96D4E_1C4D_4F18_8517_A4E3C24B1712_.wvu.FilterData" localSheetId="0" hidden="1">'на 31.01.2021'!$A$7:$J$397</definedName>
    <definedName name="Z_3A08D49D_7322_4FD5_90D4_F8436B9BCFE3_.wvu.FilterData" localSheetId="0" hidden="1">'на 31.01.2021'!$A$7:$J$397</definedName>
    <definedName name="Z_3A152827_EFCD_4FCD_A4F0_81C604FF3F88_.wvu.FilterData" localSheetId="0" hidden="1">'на 31.01.2021'!$A$7:$J$397</definedName>
    <definedName name="Z_3A3C36BB_10E7_4C1E_B0B9_7B6ED7A3EB3A_.wvu.FilterData" localSheetId="0" hidden="1">'на 31.01.2021'!$A$7:$J$397</definedName>
    <definedName name="Z_3A3DB971_386F_40FA_8DD4_4A74AFE3B4C9_.wvu.FilterData" localSheetId="0" hidden="1">'на 31.01.2021'!$A$7:$J$397</definedName>
    <definedName name="Z_3A5F0832_8C54_433C_B5D6_6C764EF17CEE_.wvu.FilterData" localSheetId="0" hidden="1">'на 31.01.2021'!$A$7:$J$397</definedName>
    <definedName name="Z_3AAEA08B_779A_471D_BFA0_0D98BF9A4FAD_.wvu.FilterData" localSheetId="0" hidden="1">'на 31.01.2021'!$A$7:$H$131</definedName>
    <definedName name="Z_3ABBA6B1_F69F_4AC7_8A6D_97A73D7030DF_.wvu.FilterData" localSheetId="0" hidden="1">'на 31.01.2021'!$A$7:$J$397</definedName>
    <definedName name="Z_3B9A8A09_51D3_4E7C_A285_7AC18DD1651A_.wvu.FilterData" localSheetId="0" hidden="1">'на 31.01.2021'!$A$7:$J$397</definedName>
    <definedName name="Z_3BA8851C_D45C_4CAD_BDD3_B93B3145A21A_.wvu.FilterData" localSheetId="0" hidden="1">'на 31.01.2021'!$A$7:$J$397</definedName>
    <definedName name="Z_3C004614_208B_4204_B653_20D136601D2F_.wvu.FilterData" localSheetId="0" hidden="1">'на 31.01.2021'!$A$7:$J$397</definedName>
    <definedName name="Z_3C62C2D0_C27D_4A54_8798_05FBD22117F1_.wvu.FilterData" localSheetId="0" hidden="1">'на 31.01.2021'!$A$7:$J$397</definedName>
    <definedName name="Z_3C664174_3E98_4762_A560_3810A313981F_.wvu.FilterData" localSheetId="0" hidden="1">'на 31.01.2021'!$A$7:$J$397</definedName>
    <definedName name="Z_3C9F72CF_10C2_48CF_BBB6_A2B9A1393F37_.wvu.FilterData" localSheetId="0" hidden="1">'на 31.01.2021'!$A$7:$H$131</definedName>
    <definedName name="Z_3CBCA6B7_5D7C_44A4_844A_26E2A61FDE86_.wvu.FilterData" localSheetId="0" hidden="1">'на 31.01.2021'!$A$7:$J$397</definedName>
    <definedName name="Z_3CF5067B_C0BF_4885_AAB9_F758BBB164A0_.wvu.FilterData" localSheetId="0" hidden="1">'на 31.01.2021'!$A$7:$J$397</definedName>
    <definedName name="Z_3D1280C8_646B_4BB2_862F_8A8207220C6A_.wvu.FilterData" localSheetId="0" hidden="1">'на 31.01.2021'!$A$7:$H$131</definedName>
    <definedName name="Z_3D12D47D_2661_467F_878A_C80F625F0D27_.wvu.FilterData" localSheetId="0" hidden="1">'на 31.01.2021'!$A$7:$J$397</definedName>
    <definedName name="Z_3D221415_9606_4173_A756_975B19400305_.wvu.FilterData" localSheetId="0" hidden="1">'на 31.01.2021'!$A$7:$J$397</definedName>
    <definedName name="Z_3D4245D9_9AB3_43FE_97D0_205A6EA7E6E4_.wvu.FilterData" localSheetId="0" hidden="1">'на 31.01.2021'!$A$7:$J$397</definedName>
    <definedName name="Z_3D5A28D4_CB7B_405C_9FFF_EB22C14AB77F_.wvu.FilterData" localSheetId="0" hidden="1">'на 31.01.2021'!$A$7:$J$397</definedName>
    <definedName name="Z_3D6E136A_63AE_4912_A965_BD438229D989_.wvu.FilterData" localSheetId="0" hidden="1">'на 31.01.2021'!$A$7:$J$397</definedName>
    <definedName name="Z_3D767291_F26D_442B_900B_2A17CA4A2D3C_.wvu.FilterData" localSheetId="0" hidden="1">'на 31.01.2021'!$A$7:$J$397</definedName>
    <definedName name="Z_3D7C94FC_EDDE_4058_8FD5_8212AF68182B_.wvu.FilterData" localSheetId="0" hidden="1">'на 31.01.2021'!$A$7:$J$397</definedName>
    <definedName name="Z_3DB4F6FC_CE58_4083_A6ED_88DCB901BB99_.wvu.FilterData" localSheetId="0" hidden="1">'на 31.01.2021'!$A$7:$H$131</definedName>
    <definedName name="Z_3E14FD86_95B1_4D0E_A8F6_A4FFDE0E3FF0_.wvu.FilterData" localSheetId="0" hidden="1">'на 31.01.2021'!$A$7:$J$397</definedName>
    <definedName name="Z_3E7BBA27_FCB5_4D66_864C_8656009B9E88_.wvu.FilterData" localSheetId="0" hidden="1">'на 31.01.2021'!$A$3:$K$181</definedName>
    <definedName name="Z_3EEA7E1A_5F2B_4408_A34C_1F0223B5B245_.wvu.FilterData" localSheetId="0" hidden="1">'на 31.01.2021'!$A$7:$J$397</definedName>
    <definedName name="Z_3F0F098D_D998_48FD_BB26_7A5537CB4DC9_.wvu.FilterData" localSheetId="0" hidden="1">'на 31.01.2021'!$A$7:$J$397</definedName>
    <definedName name="Z_3F4B50A3_77F4_4415_B0BF_C7AAD2F22592_.wvu.FilterData" localSheetId="0" hidden="1">'на 31.01.2021'!$A$7:$J$397</definedName>
    <definedName name="Z_3F4E18FA_E0CE_43C2_A7F4_5CAE036892ED_.wvu.FilterData" localSheetId="0" hidden="1">'на 31.01.2021'!$A$7:$J$397</definedName>
    <definedName name="Z_3F7954D6_04C1_4B23_AE36_0FF9609A2280_.wvu.FilterData" localSheetId="0" hidden="1">'на 31.01.2021'!$A$7:$J$397</definedName>
    <definedName name="Z_3F839701_87D5_496C_AD9C_2B5AE5742513_.wvu.FilterData" localSheetId="0" hidden="1">'на 31.01.2021'!$A$7:$J$397</definedName>
    <definedName name="Z_3FE8ACF3_2097_4BA9_8230_2DBD30F09632_.wvu.FilterData" localSheetId="0" hidden="1">'на 31.01.2021'!$A$7:$J$397</definedName>
    <definedName name="Z_3FEA0B99_83A0_4934_91F1_66BC8E596ABB_.wvu.FilterData" localSheetId="0" hidden="1">'на 31.01.2021'!$A$7:$J$397</definedName>
    <definedName name="Z_3FEDCFF8_5450_469D_9A9E_38AB8819A083_.wvu.FilterData" localSheetId="0" hidden="1">'на 31.01.2021'!$A$7:$J$397</definedName>
    <definedName name="Z_4010A466_8EF3_4DC9_9FBC_042519271959_.wvu.FilterData" localSheetId="0" hidden="1">'на 31.01.2021'!$A$7:$J$397</definedName>
    <definedName name="Z_402DFE3F_A5E1_41E8_BB4F_E3062FAE22D8_.wvu.FilterData" localSheetId="0" hidden="1">'на 31.01.2021'!$A$7:$J$397</definedName>
    <definedName name="Z_403313B7_B74E_4D03_8AB9_B2A52A5BA330_.wvu.FilterData" localSheetId="0" hidden="1">'на 31.01.2021'!$A$7:$H$131</definedName>
    <definedName name="Z_4055661A_C391_44E3_B71B_DF824D593415_.wvu.FilterData" localSheetId="0" hidden="1">'на 31.01.2021'!$A$7:$H$131</definedName>
    <definedName name="Z_40B8C048_862D_4DCB_9F91_8183ECD065E2_.wvu.FilterData" localSheetId="0" hidden="1">'на 31.01.2021'!$A$7:$J$397</definedName>
    <definedName name="Z_4102256A_B8EA_4260_93B3_E17EB54C607E_.wvu.FilterData" localSheetId="0" hidden="1">'на 31.01.2021'!$A$7:$J$397</definedName>
    <definedName name="Z_4130F198_7585_448E_AEB6_2D49F7E298D6_.wvu.FilterData" localSheetId="0" hidden="1">'на 31.01.2021'!$A$7:$J$397</definedName>
    <definedName name="Z_413E8ADC_60FE_4AEB_A365_51405ED7DAEF_.wvu.FilterData" localSheetId="0" hidden="1">'на 31.01.2021'!$A$7:$J$397</definedName>
    <definedName name="Z_415B8653_FE9C_472E_85AE_9CFA9B00FD5E_.wvu.FilterData" localSheetId="0" hidden="1">'на 31.01.2021'!$A$7:$H$131</definedName>
    <definedName name="Z_418F9F46_9018_4AFC_A504_8CA60A905B83_.wvu.FilterData" localSheetId="0" hidden="1">'на 31.01.2021'!$A$7:$J$397</definedName>
    <definedName name="Z_41A2847A_411A_4D8D_8669_7A8FD6A7F9E8_.wvu.FilterData" localSheetId="0" hidden="1">'на 31.01.2021'!$A$7:$J$397</definedName>
    <definedName name="Z_41C6EAF5_F389_4A73_A5DF_3E2ABACB9DC1_.wvu.FilterData" localSheetId="0" hidden="1">'на 31.01.2021'!$A$7:$J$397</definedName>
    <definedName name="Z_422AF1DB_ADD9_4056_90D1_EF57FA0619FA_.wvu.FilterData" localSheetId="0" hidden="1">'на 31.01.2021'!$A$7:$J$397</definedName>
    <definedName name="Z_423AE2BD_6FE7_4E39_8400_BD8A00496896_.wvu.FilterData" localSheetId="0" hidden="1">'на 31.01.2021'!$A$7:$J$397</definedName>
    <definedName name="Z_42BF13A9_20A4_4030_912B_F63923E11DBF_.wvu.FilterData" localSheetId="0" hidden="1">'на 31.01.2021'!$A$7:$J$397</definedName>
    <definedName name="Z_4388DD05_A74C_4C1C_A344_6EEDB2F4B1B0_.wvu.FilterData" localSheetId="0" hidden="1">'на 31.01.2021'!$A$7:$H$131</definedName>
    <definedName name="Z_43AA75B7_7B20_4F8F_84A9_CCA8EDA56931_.wvu.FilterData" localSheetId="0" hidden="1">'на 31.01.2021'!$A$7:$J$397</definedName>
    <definedName name="Z_43F7D742_5383_4CCE_A058_3A12F3676DF6_.wvu.FilterData" localSheetId="0" hidden="1">'на 31.01.2021'!$A$7:$J$397</definedName>
    <definedName name="Z_445590C0_7350_4A17_AB85_F8DCF9494ECC_.wvu.FilterData" localSheetId="0" hidden="1">'на 31.01.2021'!$A$7:$H$131</definedName>
    <definedName name="Z_446CFCBB_5B6F_49F1_AA1F_C15DDFF709FB_.wvu.FilterData" localSheetId="0" hidden="1">'на 31.01.2021'!$A$7:$J$397</definedName>
    <definedName name="Z_448249C8_AE56_4244_9A71_332B9BB563B1_.wvu.FilterData" localSheetId="0" hidden="1">'на 31.01.2021'!$A$7:$J$397</definedName>
    <definedName name="Z_4500807F_0E0F_40C0_A6A6_F5F607F7BCF2_.wvu.FilterData" localSheetId="0" hidden="1">'на 31.01.2021'!$A$7:$J$397</definedName>
    <definedName name="Z_4518508D_B738_485B_8F09_2B48028E59D4_.wvu.FilterData" localSheetId="0" hidden="1">'на 31.01.2021'!$A$7:$J$397</definedName>
    <definedName name="Z_45394FC2_181E_425F_9DFF_B16FB4463D36_.wvu.FilterData" localSheetId="0" hidden="1">'на 31.01.2021'!$A$7:$J$397</definedName>
    <definedName name="Z_45D27932_FD3D_46DE_B431_4E5606457D7F_.wvu.FilterData" localSheetId="0" hidden="1">'на 31.01.2021'!$A$7:$H$131</definedName>
    <definedName name="Z_45D7DC6D_F10E_4AED_AA57_74B50269F199_.wvu.FilterData" localSheetId="0" hidden="1">'на 31.01.2021'!$A$7:$J$397</definedName>
    <definedName name="Z_45DE1976_7F07_4EB4_8A9C_FB72D060BEFA_.wvu.FilterData" localSheetId="0" hidden="1">'на 31.01.2021'!$A$7:$J$397</definedName>
    <definedName name="Z_45DE1976_7F07_4EB4_8A9C_FB72D060BEFA_.wvu.PrintArea" localSheetId="0" hidden="1">'на 31.01.2021'!$A$1:$J$182</definedName>
    <definedName name="Z_45DE1976_7F07_4EB4_8A9C_FB72D060BEFA_.wvu.PrintTitles" localSheetId="0" hidden="1">'на 31.01.2021'!$5:$8</definedName>
    <definedName name="Z_46319EFC_E8F9_4AB4_B651_003555D87CD5_.wvu.FilterData" localSheetId="0" hidden="1">'на 31.01.2021'!$A$7:$J$397</definedName>
    <definedName name="Z_463A6E53_B01C_47C1_A90D_6BF2068600E6_.wvu.FilterData" localSheetId="0" hidden="1">'на 31.01.2021'!$A$7:$J$397</definedName>
    <definedName name="Z_463F3E4B_81D6_4261_A251_5FB4227E67B1_.wvu.FilterData" localSheetId="0" hidden="1">'на 31.01.2021'!$A$7:$J$397</definedName>
    <definedName name="Z_4646AC6A_1AED_414D_9F5A_8C20F4393FAC_.wvu.FilterData" localSheetId="0" hidden="1">'на 31.01.2021'!$A$7:$J$397</definedName>
    <definedName name="Z_464A6675_A54C_47A6_87B3_7B4DF2961434_.wvu.FilterData" localSheetId="0" hidden="1">'на 31.01.2021'!$A$7:$J$397</definedName>
    <definedName name="Z_46710F25_253B_4E24_937C_29641ECA4F50_.wvu.FilterData" localSheetId="0" hidden="1">'на 31.01.2021'!$A$7:$J$397</definedName>
    <definedName name="Z_46EDADFA_EC35_46D3_9137_2B694BF910BA_.wvu.FilterData" localSheetId="0" hidden="1">'на 31.01.2021'!$A$7:$J$397</definedName>
    <definedName name="Z_471D790A_FD21_4FA1_B912_154469415B33_.wvu.FilterData" localSheetId="0" hidden="1">'на 31.01.2021'!$A$7:$J$397</definedName>
    <definedName name="Z_474B57ED_4959_4C17_9ED5_42840CC1EF1F_.wvu.FilterData" localSheetId="0" hidden="1">'на 31.01.2021'!$A$7:$J$397</definedName>
    <definedName name="Z_4765959C_9F0B_44DF_B00A_10C6BB8CF204_.wvu.FilterData" localSheetId="0" hidden="1">'на 31.01.2021'!$A$7:$J$397</definedName>
    <definedName name="Z_476DBA6E_91D1_4913_8987_DE65424E41FC_.wvu.FilterData" localSheetId="0" hidden="1">'на 31.01.2021'!$A$7:$J$397</definedName>
    <definedName name="Z_477D6B5D_325A_45EE_9C5E_7F9C11D6E1EF_.wvu.FilterData" localSheetId="0" hidden="1">'на 31.01.2021'!$A$7:$J$397</definedName>
    <definedName name="Z_47A8A680_8C4D_4709_925D_1B1D9945DCD8_.wvu.FilterData" localSheetId="0" hidden="1">'на 31.01.2021'!$A$7:$J$397</definedName>
    <definedName name="Z_47BCB1EA_366A_4F56_B866_A7D2D6FB6413_.wvu.FilterData" localSheetId="0" hidden="1">'на 31.01.2021'!$A$7:$J$397</definedName>
    <definedName name="Z_47CE02E9_7BC4_47FC_9B44_1B5CC8466C98_.wvu.FilterData" localSheetId="0" hidden="1">'на 31.01.2021'!$A$7:$J$397</definedName>
    <definedName name="Z_47DE35B6_B347_4C65_8E49_C2008CA773EB_.wvu.FilterData" localSheetId="0" hidden="1">'на 31.01.2021'!$A$7:$H$131</definedName>
    <definedName name="Z_47E54F1A_929E_4350_846F_D427E0D466DD_.wvu.FilterData" localSheetId="0" hidden="1">'на 31.01.2021'!$A$7:$J$397</definedName>
    <definedName name="Z_485A205E_B278_4716_86C0_CC980D613050_.wvu.FilterData" localSheetId="0" hidden="1">'на 31.01.2021'!$A$7:$J$397</definedName>
    <definedName name="Z_486156AC_4370_4C02_BA8A_CB9B49D1A8EC_.wvu.FilterData" localSheetId="0" hidden="1">'на 31.01.2021'!$A$7:$J$397</definedName>
    <definedName name="Z_4861CA5D_AAF5_4F79_B1FC_28136A948C67_.wvu.FilterData" localSheetId="0" hidden="1">'на 31.01.2021'!$A$7:$J$397</definedName>
    <definedName name="Z_48C26F2B_4E28_4AC9_8343_04294D0560ED_.wvu.FilterData" localSheetId="0" hidden="1">'на 31.01.2021'!$A$7:$J$397</definedName>
    <definedName name="Z_48DA5D36_0C58_49EA_8441_4706633948A7_.wvu.FilterData" localSheetId="0" hidden="1">'на 31.01.2021'!$A$7:$J$397</definedName>
    <definedName name="Z_490A2F1C_31D3_46A4_90C2_4FE00A2A3110_.wvu.FilterData" localSheetId="0" hidden="1">'на 31.01.2021'!$A$7:$J$397</definedName>
    <definedName name="Z_491B9ECD_9A04_4974_988C_053596828378_.wvu.FilterData" localSheetId="0" hidden="1">'на 31.01.2021'!$A$7:$J$397</definedName>
    <definedName name="Z_494248FA_238D_478D_A4F9_307A931FFEE2_.wvu.FilterData" localSheetId="0" hidden="1">'на 31.01.2021'!$A$7:$J$397</definedName>
    <definedName name="Z_495CB41C_9D74_45FB_9A3C_30411D304A3A_.wvu.FilterData" localSheetId="0" hidden="1">'на 31.01.2021'!$A$7:$J$397</definedName>
    <definedName name="Z_49C7329D_3247_4713_BC9A_64F0EE2B0B3C_.wvu.FilterData" localSheetId="0" hidden="1">'на 31.01.2021'!$A$7:$J$397</definedName>
    <definedName name="Z_49E10B09_97E3_41C9_892E_7D9C5DFF5740_.wvu.FilterData" localSheetId="0" hidden="1">'на 31.01.2021'!$A$7:$J$397</definedName>
    <definedName name="Z_49F2D403_965E_4EAD_9917_761D5083F09E_.wvu.FilterData" localSheetId="0" hidden="1">'на 31.01.2021'!$A$7:$J$397</definedName>
    <definedName name="Z_4A659025_264B_4535_9CC0_B58EAC1CFB45_.wvu.FilterData" localSheetId="0" hidden="1">'на 31.01.2021'!$A$7:$J$397</definedName>
    <definedName name="Z_4A8D74AF_6B6C_4239_9EC3_301119213646_.wvu.FilterData" localSheetId="0" hidden="1">'на 31.01.2021'!$A$7:$J$397</definedName>
    <definedName name="Z_4ACD5078_5B81_4758_B0EF_CE5F66AB6D3F_.wvu.FilterData" localSheetId="0" hidden="1">'на 31.01.2021'!$A$7:$J$397</definedName>
    <definedName name="Z_4AE61192_90D6_4C2B_9424_00320246C826_.wvu.FilterData" localSheetId="0" hidden="1">'на 31.01.2021'!$A$7:$J$397</definedName>
    <definedName name="Z_4AF0FF7E_D940_4246_AB71_AC8FEDA2EF24_.wvu.FilterData" localSheetId="0" hidden="1">'на 31.01.2021'!$A$7:$J$397</definedName>
    <definedName name="Z_4B20F78A_DF0A_42A3_912F_886F8C470D6F_.wvu.FilterData" localSheetId="0" hidden="1">'на 31.01.2021'!$A$7:$J$397</definedName>
    <definedName name="Z_4B8100D5_9B41_4D1D_BD47_2CC7A425BCB9_.wvu.FilterData" localSheetId="0" hidden="1">'на 31.01.2021'!$A$7:$J$397</definedName>
    <definedName name="Z_4BB7905C_0E11_42F1_848D_90186131796A_.wvu.FilterData" localSheetId="0" hidden="1">'на 31.01.2021'!$A$7:$H$131</definedName>
    <definedName name="Z_4BE15B2D_077F_41A8_A21C_AB77D19D57D3_.wvu.FilterData" localSheetId="0" hidden="1">'на 31.01.2021'!$A$7:$J$397</definedName>
    <definedName name="Z_4C1FE39D_945F_4F14_94DF_F69B283DCD9F_.wvu.FilterData" localSheetId="0" hidden="1">'на 31.01.2021'!$A$7:$H$131</definedName>
    <definedName name="Z_4C8FE8DC_A013_4BDA_A182_49DE5A00ABD2_.wvu.FilterData" localSheetId="0" hidden="1">'на 31.01.2021'!$A$7:$J$397</definedName>
    <definedName name="Z_4C99A172_787E_4AA6_A4A2_6DD4177EA173_.wvu.FilterData" localSheetId="0" hidden="1">'на 31.01.2021'!$A$7:$J$397</definedName>
    <definedName name="Z_4CA010EE_9FB5_4C7E_A14E_34EFE4C7E4F1_.wvu.FilterData" localSheetId="0" hidden="1">'на 31.01.2021'!$A$7:$J$397</definedName>
    <definedName name="Z_4CEB490B_58FB_4CA0_AAF2_63178FECD849_.wvu.FilterData" localSheetId="0" hidden="1">'на 31.01.2021'!$A$7:$J$397</definedName>
    <definedName name="Z_4D26FCEB_1550_49EE_9AE5_F3BFD84C41FA_.wvu.FilterData" localSheetId="0" hidden="1">'на 31.01.2021'!$A$7:$J$397</definedName>
    <definedName name="Z_4DBA5214_E42E_4E7C_B43C_190A2BF79ACC_.wvu.FilterData" localSheetId="0" hidden="1">'на 31.01.2021'!$A$7:$J$397</definedName>
    <definedName name="Z_4DC355BB_27E7_48C3_8843_13682156D4CC_.wvu.FilterData" localSheetId="0" hidden="1">'на 31.01.2021'!$A$7:$J$397</definedName>
    <definedName name="Z_4DC9D79A_8761_4284_BFE5_DFE7738AB4F8_.wvu.FilterData" localSheetId="0" hidden="1">'на 31.01.2021'!$A$7:$J$397</definedName>
    <definedName name="Z_4DF21929_63B0_45D6_9063_EE3D75E46DF0_.wvu.FilterData" localSheetId="0" hidden="1">'на 31.01.2021'!$A$7:$J$397</definedName>
    <definedName name="Z_4E70B456_53A6_4A9B_B0D8_E54D21A50BAA_.wvu.FilterData" localSheetId="0" hidden="1">'на 31.01.2021'!$A$7:$J$397</definedName>
    <definedName name="Z_4EB9A2EB_6EC6_4AFE_AFFA_537868B4F130_.wvu.FilterData" localSheetId="0" hidden="1">'на 31.01.2021'!$A$7:$J$397</definedName>
    <definedName name="Z_4EF3C623_C372_46C1_AA60_4AC85C37C9F2_.wvu.FilterData" localSheetId="0" hidden="1">'на 31.01.2021'!$A$7:$J$397</definedName>
    <definedName name="Z_4F08029A_B8F0_4DA4_87B0_16FDC76C4FA3_.wvu.FilterData" localSheetId="0" hidden="1">'на 31.01.2021'!$A$7:$J$397</definedName>
    <definedName name="Z_4F4F3D49_5D0A_42E0_916A_69EDE30FA23F_.wvu.FilterData" localSheetId="0" hidden="1">'на 31.01.2021'!$A$7:$J$397</definedName>
    <definedName name="Z_4F722BF5_E65A_4740_B031_AC282DA34AF0_.wvu.FilterData" localSheetId="0" hidden="1">'на 31.01.2021'!$A$7:$J$397</definedName>
    <definedName name="Z_4FA4A69A_6589_44A8_8710_9041295BCBA3_.wvu.FilterData" localSheetId="0" hidden="1">'на 31.01.2021'!$A$7:$J$397</definedName>
    <definedName name="Z_4FE18469_4F1B_4C4F_94F8_2337C288BBDA_.wvu.FilterData" localSheetId="0" hidden="1">'на 31.01.2021'!$A$7:$J$397</definedName>
    <definedName name="Z_5039ACE2_215B_49F3_AC23_F5E171EB2E04_.wvu.FilterData" localSheetId="0" hidden="1">'на 31.01.2021'!$A$7:$J$397</definedName>
    <definedName name="Z_50C47821_D4D0_4482_B67B_271683C3EE7C_.wvu.FilterData" localSheetId="0" hidden="1">'на 31.01.2021'!$A$7:$J$397</definedName>
    <definedName name="Z_50C7EE06_D3E5_466A_B02E_784815AC69C9_.wvu.FilterData" localSheetId="0" hidden="1">'на 31.01.2021'!$A$7:$J$397</definedName>
    <definedName name="Z_50F270BE_8CE5_4CA8_ACB0_0FE221C0502F_.wvu.FilterData" localSheetId="0" hidden="1">'на 31.01.2021'!$A$7:$J$397</definedName>
    <definedName name="Z_5118907D_F812_419B_BA38_C5D1A4D7AA9B_.wvu.FilterData" localSheetId="0" hidden="1">'на 31.01.2021'!$A$7:$J$397</definedName>
    <definedName name="Z_512708F0_FC6D_4404_BE68_DA23201791B7_.wvu.FilterData" localSheetId="0" hidden="1">'на 31.01.2021'!$A$7:$J$397</definedName>
    <definedName name="Z_51637613_0EB8_43CA_A073_E9BDD29429FF_.wvu.FilterData" localSheetId="0" hidden="1">'на 31.01.2021'!$A$7:$J$397</definedName>
    <definedName name="Z_51BD5A76_12FD_4D74_BB88_134070337907_.wvu.FilterData" localSheetId="0" hidden="1">'на 31.01.2021'!$A$7:$J$397</definedName>
    <definedName name="Z_52051764_04EA_49FE_BED8_A5A087B594C8_.wvu.FilterData" localSheetId="0" hidden="1">'на 31.01.2021'!$A$7:$J$397</definedName>
    <definedName name="Z_5211D146_D07B_4B5D_8712_916865134037_.wvu.FilterData" localSheetId="0" hidden="1">'на 31.01.2021'!$A$7:$J$397</definedName>
    <definedName name="Z_52306391_FBA4_4117_8AD3_6946E8898C18_.wvu.FilterData" localSheetId="0" hidden="1">'на 31.01.2021'!$A$7:$J$397</definedName>
    <definedName name="Z_5253E1E1_F351_4BC1_B2DF_DE6F6B57B558_.wvu.FilterData" localSheetId="0" hidden="1">'на 31.01.2021'!$A$7:$J$397</definedName>
    <definedName name="Z_529A9D10_2BB0_46A7_944D_8ECDFA0395B8_.wvu.FilterData" localSheetId="0" hidden="1">'на 31.01.2021'!$A$7:$J$397</definedName>
    <definedName name="Z_52ACD1DE_5C8C_419B_897D_A938C2151D22_.wvu.FilterData" localSheetId="0" hidden="1">'на 31.01.2021'!$A$7:$J$397</definedName>
    <definedName name="Z_52C40832_4D48_45A4_B802_95C62DCB5A61_.wvu.FilterData" localSheetId="0" hidden="1">'на 31.01.2021'!$A$7:$H$131</definedName>
    <definedName name="Z_52F5BC9C_3CB5_4DD9_B732_2722A80051BB_.wvu.FilterData" localSheetId="0" hidden="1">'на 31.01.2021'!$A$7:$J$397</definedName>
    <definedName name="Z_53011515_95F3_4C88_88B6_C1D6475FC303_.wvu.FilterData" localSheetId="0" hidden="1">'на 31.01.2021'!$A$7:$J$397</definedName>
    <definedName name="Z_533612EA_605D_4AFD_803D_3C6F4E3E0B07_.wvu.FilterData" localSheetId="0" hidden="1">'на 31.01.2021'!$A$7:$J$397</definedName>
    <definedName name="Z_539CB3DF_9B66_4BE7_9074_8CE0405EB8A6_.wvu.Cols" localSheetId="0" hidden="1">'на 31.01.2021'!#REF!,'на 31.01.2021'!#REF!</definedName>
    <definedName name="Z_539CB3DF_9B66_4BE7_9074_8CE0405EB8A6_.wvu.FilterData" localSheetId="0" hidden="1">'на 31.01.2021'!$A$7:$J$397</definedName>
    <definedName name="Z_539CB3DF_9B66_4BE7_9074_8CE0405EB8A6_.wvu.PrintArea" localSheetId="0" hidden="1">'на 31.01.2021'!$A$1:$J$176</definedName>
    <definedName name="Z_539CB3DF_9B66_4BE7_9074_8CE0405EB8A6_.wvu.PrintTitles" localSheetId="0" hidden="1">'на 31.01.2021'!$5:$8</definedName>
    <definedName name="Z_543FDC9E_DC95_4C7A_84E4_76AA766A82EF_.wvu.FilterData" localSheetId="0" hidden="1">'на 31.01.2021'!$A$7:$J$397</definedName>
    <definedName name="Z_546EB4B2_C544_4B3E_891A_93D68659ED96_.wvu.FilterData" localSheetId="0" hidden="1">'на 31.01.2021'!$A$7:$J$397</definedName>
    <definedName name="Z_54703B32_BADE_4A70_9C97_888CD74744A0_.wvu.FilterData" localSheetId="0" hidden="1">'на 31.01.2021'!$A$7:$J$397</definedName>
    <definedName name="Z_54998E4E_243D_4810_826F_6D61E2FD7B80_.wvu.FilterData" localSheetId="0" hidden="1">'на 31.01.2021'!$A$7:$J$397</definedName>
    <definedName name="Z_54BA7F95_777A_45AD_95C4_BDBF7D83E6C8_.wvu.FilterData" localSheetId="0" hidden="1">'на 31.01.2021'!$A$7:$J$397</definedName>
    <definedName name="Z_55266A36_B6A9_42E1_8467_17D14F12BABD_.wvu.FilterData" localSheetId="0" hidden="1">'на 31.01.2021'!$A$7:$H$131</definedName>
    <definedName name="Z_552D5A2F_F398_4185_857D_A43E934E7BB7_.wvu.FilterData" localSheetId="0" hidden="1">'на 31.01.2021'!$A$7:$J$397</definedName>
    <definedName name="Z_55F24CBB_212F_42F4_BB98_92561BDA95C3_.wvu.FilterData" localSheetId="0" hidden="1">'на 31.01.2021'!$A$7:$J$397</definedName>
    <definedName name="Z_564F82E8_8306_4799_B1F9_06B1FD1FB16E_.wvu.FilterData" localSheetId="0" hidden="1">'на 31.01.2021'!$A$3:$K$181</definedName>
    <definedName name="Z_565A1A16_6A4F_4794_B3C1_1808DC7E86C0_.wvu.FilterData" localSheetId="0" hidden="1">'на 31.01.2021'!$A$7:$H$131</definedName>
    <definedName name="Z_568C3823_FEE7_49C8_B4CF_3D48541DA65C_.wvu.FilterData" localSheetId="0" hidden="1">'на 31.01.2021'!$A$7:$H$131</definedName>
    <definedName name="Z_5696C387_34DF_4BED_BB60_2D85436D9DA8_.wvu.FilterData" localSheetId="0" hidden="1">'на 31.01.2021'!$A$7:$J$397</definedName>
    <definedName name="Z_56C18D87_C587_43F7_9147_D7827AADF66D_.wvu.FilterData" localSheetId="0" hidden="1">'на 31.01.2021'!$A$7:$H$131</definedName>
    <definedName name="Z_5729DC83_8713_4B21_9D2C_8A74D021747E_.wvu.FilterData" localSheetId="0" hidden="1">'на 31.01.2021'!$A$7:$H$131</definedName>
    <definedName name="Z_5730431A_42FA_4886_8F76_DA9C1179F65B_.wvu.FilterData" localSheetId="0" hidden="1">'на 31.01.2021'!$A$7:$J$397</definedName>
    <definedName name="Z_58270B81_2C5A_44D4_84D8_B29B6BA03243_.wvu.FilterData" localSheetId="0" hidden="1">'на 31.01.2021'!$A$7:$H$131</definedName>
    <definedName name="Z_5834E280_FA37_4F43_B5D8_B8D5A97A4524_.wvu.FilterData" localSheetId="0" hidden="1">'на 31.01.2021'!$A$7:$J$397</definedName>
    <definedName name="Z_58A2BFA9_7803_4AA8_99E8_85AF5847A611_.wvu.FilterData" localSheetId="0" hidden="1">'на 31.01.2021'!$A$7:$J$397</definedName>
    <definedName name="Z_58BFA8D4_CF88_4C84_B35F_981C21093C49_.wvu.FilterData" localSheetId="0" hidden="1">'на 31.01.2021'!$A$7:$J$397</definedName>
    <definedName name="Z_58C74091_8FAD_4093_9E52_EDA54F81A62E_.wvu.FilterData" localSheetId="0" hidden="1">'на 31.01.2021'!$A$7:$J$397</definedName>
    <definedName name="Z_58EAD7A7_C312_4E53_9D90_6DB268F00AAE_.wvu.FilterData" localSheetId="0" hidden="1">'на 31.01.2021'!$A$7:$J$397</definedName>
    <definedName name="Z_58EFAC3E_6DAA_4E10_964A_6BC23ECA3B99_.wvu.FilterData" localSheetId="0" hidden="1">'на 31.01.2021'!$A$7:$J$397</definedName>
    <definedName name="Z_5903C2CD_4F35_483D_B91D_3C09DC402413_.wvu.FilterData" localSheetId="0" hidden="1">'на 31.01.2021'!$A$7:$J$397</definedName>
    <definedName name="Z_59074C03_1A19_4344_8FE1_916D5A98CD29_.wvu.FilterData" localSheetId="0" hidden="1">'на 31.01.2021'!$A$7:$J$397</definedName>
    <definedName name="Z_593FC661_D3C9_4D5B_9F7F_4FD8BB281A5E_.wvu.FilterData" localSheetId="0" hidden="1">'на 31.01.2021'!$A$7:$J$397</definedName>
    <definedName name="Z_594E41CA_61EE_4A2D_B628_8692F751FB80_.wvu.FilterData" localSheetId="0" hidden="1">'на 31.01.2021'!$A$7:$J$397</definedName>
    <definedName name="Z_5996ED13_8652_498D_8DEE_2CE867E1D6DA_.wvu.FilterData" localSheetId="0" hidden="1">'на 31.01.2021'!$A$7:$J$397</definedName>
    <definedName name="Z_59A15C04_4482_47BA_AAA2_857A77FCCD7B_.wvu.FilterData" localSheetId="0" hidden="1">'на 31.01.2021'!$A$7:$J$397</definedName>
    <definedName name="Z_59CCB0AC_39EE_4AC7_9307_7FE7718BECEC_.wvu.FilterData" localSheetId="0" hidden="1">'на 31.01.2021'!$A$7:$J$397</definedName>
    <definedName name="Z_59F91900_CAE9_4608_97BE_FBC0993C389F_.wvu.FilterData" localSheetId="0" hidden="1">'на 31.01.2021'!$A$7:$H$131</definedName>
    <definedName name="Z_5A0826D2_48E8_4049_87EB_8011A792B32A_.wvu.FilterData" localSheetId="0" hidden="1">'на 31.01.2021'!$A$7:$J$397</definedName>
    <definedName name="Z_5A5FF966_0E10_4BF8_B40F_C8478F0D995D_.wvu.FilterData" localSheetId="0" hidden="1">'на 31.01.2021'!$A$7:$J$397</definedName>
    <definedName name="Z_5AC843E8_BE7D_4B69_82E5_622B40389D76_.wvu.FilterData" localSheetId="0" hidden="1">'на 31.01.2021'!$A$7:$J$397</definedName>
    <definedName name="Z_5AED1EEB_F2BD_4EA8_B85A_ECC7CA9EB0BB_.wvu.FilterData" localSheetId="0" hidden="1">'на 31.01.2021'!$A$7:$J$397</definedName>
    <definedName name="Z_5B201F9D_0EC3_499C_A33C_1C4C3BFDAC63_.wvu.FilterData" localSheetId="0" hidden="1">'на 31.01.2021'!$A$7:$J$397</definedName>
    <definedName name="Z_5B530939_3820_4F41_B6AF_D342046937E2_.wvu.FilterData" localSheetId="0" hidden="1">'на 31.01.2021'!$A$7:$J$397</definedName>
    <definedName name="Z_5B6D98E6_8929_4747_9889_173EDC254AC0_.wvu.FilterData" localSheetId="0" hidden="1">'на 31.01.2021'!$A$7:$J$397</definedName>
    <definedName name="Z_5B8F35C7_BACE_46B7_A289_D37993E37EE6_.wvu.FilterData" localSheetId="0" hidden="1">'на 31.01.2021'!$A$7:$J$397</definedName>
    <definedName name="Z_5BB994C0_0A73_4A06_8B55_4EFD3E0DBF0D_.wvu.FilterData" localSheetId="0" hidden="1">'на 31.01.2021'!$A$7:$J$397</definedName>
    <definedName name="Z_5BD6B32C_AA9C_477B_9D18_4933499B50B8_.wvu.FilterData" localSheetId="0" hidden="1">'на 31.01.2021'!$A$7:$J$397</definedName>
    <definedName name="Z_5C13A1A0_C535_4639_90BE_9B5D72B8AEDB_.wvu.FilterData" localSheetId="0" hidden="1">'на 31.01.2021'!$A$7:$H$131</definedName>
    <definedName name="Z_5C253E80_F3BD_4FE4_AB93_2FEE92134E33_.wvu.FilterData" localSheetId="0" hidden="1">'на 31.01.2021'!$A$7:$J$397</definedName>
    <definedName name="Z_5C519772_2A20_4B5B_841B_37C4DE3DF25F_.wvu.FilterData" localSheetId="0" hidden="1">'на 31.01.2021'!$A$7:$J$397</definedName>
    <definedName name="Z_5CDE7466_9008_4EE8_8F19_E26D937B15F6_.wvu.FilterData" localSheetId="0" hidden="1">'на 31.01.2021'!$A$7:$H$131</definedName>
    <definedName name="Z_5CF8FCD5_D471_4326_AE16_46A73366B8A0_.wvu.FilterData" localSheetId="0" hidden="1">'на 31.01.2021'!$A$7:$J$397</definedName>
    <definedName name="Z_5D02AC07_9DDA_4DED_8BC0_7F56C2780A3D_.wvu.FilterData" localSheetId="0" hidden="1">'на 31.01.2021'!$A$7:$J$397</definedName>
    <definedName name="Z_5D0C536E_5C8E_491C_A9DB_A2B27E25CEE3_.wvu.FilterData" localSheetId="0" hidden="1">'на 31.01.2021'!$A$7:$J$397</definedName>
    <definedName name="Z_5D1A8E24_0858_4B4C_9A88_78819F5A1F0E_.wvu.FilterData" localSheetId="0" hidden="1">'на 31.01.2021'!$A$7:$J$397</definedName>
    <definedName name="Z_5D493D37_85DF_4A0D_9E57_094C52290F45_.wvu.FilterData" localSheetId="0" hidden="1">'на 31.01.2021'!$A$7:$J$397</definedName>
    <definedName name="Z_5DA1F30B_C28D_4542_91B8_59775937AB4F_.wvu.FilterData" localSheetId="0" hidden="1">'на 31.01.2021'!$A$7:$J$397</definedName>
    <definedName name="Z_5DFBF4F8_E8CB_45B8_AEBD_E22AE27F7511_.wvu.FilterData" localSheetId="0" hidden="1">'на 31.01.2021'!$A$7:$J$397</definedName>
    <definedName name="Z_5E8319AA_70BE_4A15_908D_5BB7BC61D3F7_.wvu.FilterData" localSheetId="0" hidden="1">'на 31.01.2021'!$A$7:$J$397</definedName>
    <definedName name="Z_5EB104F4_627D_44E7_960F_6C67063C7D09_.wvu.FilterData" localSheetId="0" hidden="1">'на 31.01.2021'!$A$7:$J$397</definedName>
    <definedName name="Z_5EB1B5BB_79BE_4318_9140_3FA31802D519_.wvu.FilterData" localSheetId="0" hidden="1">'на 31.01.2021'!$A$7:$J$397</definedName>
    <definedName name="Z_5EB1B5BB_79BE_4318_9140_3FA31802D519_.wvu.PrintArea" localSheetId="0" hidden="1">'на 31.01.2021'!$A$1:$J$176</definedName>
    <definedName name="Z_5EB1B5BB_79BE_4318_9140_3FA31802D519_.wvu.PrintTitles" localSheetId="0" hidden="1">'на 31.01.2021'!$5:$8</definedName>
    <definedName name="Z_5F7F93D2_80EF_4EEE_9C9D_12AB30DD80D3_.wvu.FilterData" localSheetId="0" hidden="1">'на 31.01.2021'!$A$7:$J$397</definedName>
    <definedName name="Z_5FB953A5_71FF_4056_AF98_C9D06FF0EDF3_.wvu.Cols" localSheetId="0" hidden="1">'на 31.01.2021'!#REF!,'на 31.01.2021'!#REF!</definedName>
    <definedName name="Z_5FB953A5_71FF_4056_AF98_C9D06FF0EDF3_.wvu.FilterData" localSheetId="0" hidden="1">'на 31.01.2021'!$A$7:$J$397</definedName>
    <definedName name="Z_5FB953A5_71FF_4056_AF98_C9D06FF0EDF3_.wvu.PrintArea" localSheetId="0" hidden="1">'на 31.01.2021'!$A$1:$J$176</definedName>
    <definedName name="Z_5FB953A5_71FF_4056_AF98_C9D06FF0EDF3_.wvu.PrintTitles" localSheetId="0" hidden="1">'на 31.01.2021'!$5:$8</definedName>
    <definedName name="Z_6011A554_E1A4_465F_9A01_E0469A86D44D_.wvu.FilterData" localSheetId="0" hidden="1">'на 31.01.2021'!$A$7:$J$397</definedName>
    <definedName name="Z_60155C64_695E_458C_BBFE_B89C53118803_.wvu.FilterData" localSheetId="0" hidden="1">'на 31.01.2021'!$A$7:$J$397</definedName>
    <definedName name="Z_60657231_C99E_4191_A90E_C546FB588843_.wvu.FilterData" localSheetId="0" hidden="1">'на 31.01.2021'!$A$7:$H$131</definedName>
    <definedName name="Z_6068C3FF_17AA_48A5_A88B_2523CBAC39AE_.wvu.FilterData" localSheetId="0" hidden="1">'на 31.01.2021'!$A$7:$J$397</definedName>
    <definedName name="Z_6068C3FF_17AA_48A5_A88B_2523CBAC39AE_.wvu.PrintArea" localSheetId="0" hidden="1">'на 31.01.2021'!$A$1:$J$196</definedName>
    <definedName name="Z_6068C3FF_17AA_48A5_A88B_2523CBAC39AE_.wvu.PrintTitles" localSheetId="0" hidden="1">'на 31.01.2021'!$5:$8</definedName>
    <definedName name="Z_6096DF59_5639_431F_ACAA_6E74367471D4_.wvu.FilterData" localSheetId="0" hidden="1">'на 31.01.2021'!$A$7:$J$397</definedName>
    <definedName name="Z_60B33E92_3815_4061_91AA_8E38B8895054_.wvu.FilterData" localSheetId="0" hidden="1">'на 31.01.2021'!$A$7:$H$131</definedName>
    <definedName name="Z_615C7B91_FF13_4408_A2AA_52DA69643ED1_.wvu.FilterData" localSheetId="0" hidden="1">'на 31.01.2021'!$A$7:$J$397</definedName>
    <definedName name="Z_61D3C2BE_E5C3_4670_8A8C_5EA015D7BE13_.wvu.FilterData" localSheetId="0" hidden="1">'на 31.01.2021'!$A$7:$J$397</definedName>
    <definedName name="Z_61FEE2C2_8D13_4755_8517_9B75B80FA4B1_.wvu.FilterData" localSheetId="0" hidden="1">'на 31.01.2021'!$A$7:$J$397</definedName>
    <definedName name="Z_6246324E_D224_4FAC_8C67_F9370E7D77EB_.wvu.FilterData" localSheetId="0" hidden="1">'на 31.01.2021'!$A$7:$J$397</definedName>
    <definedName name="Z_624EA417_1537_4932_82E6_067428E23D73_.wvu.FilterData" localSheetId="0" hidden="1">'на 31.01.2021'!$A$7:$J$397</definedName>
    <definedName name="Z_62534477_13C5_437C_87A9_3525FC60CE4D_.wvu.FilterData" localSheetId="0" hidden="1">'на 31.01.2021'!$A$7:$J$397</definedName>
    <definedName name="Z_62691467_BD46_47AE_A6DF_52CBD0D9817B_.wvu.FilterData" localSheetId="0" hidden="1">'на 31.01.2021'!$A$7:$H$131</definedName>
    <definedName name="Z_62AE6103_E87D_480F_B5E4_8DBCD8F5A21D_.wvu.FilterData" localSheetId="0" hidden="1">'на 31.01.2021'!$A$7:$J$397</definedName>
    <definedName name="Z_62BB10A5_EF28_4942_80EF_BF25E16F79EB_.wvu.FilterData" localSheetId="0" hidden="1">'на 31.01.2021'!$A$7:$J$397</definedName>
    <definedName name="Z_62C4D5B7_88F6_4885_99F7_CBFA0AACC2D9_.wvu.FilterData" localSheetId="0" hidden="1">'на 31.01.2021'!$A$7:$J$397</definedName>
    <definedName name="Z_62E7809F_D5DF_4BC1_AEFF_718779E2F7F6_.wvu.FilterData" localSheetId="0" hidden="1">'на 31.01.2021'!$A$7:$J$397</definedName>
    <definedName name="Z_62F28655_B8A8_45AE_A142_E93FF8C032BD_.wvu.FilterData" localSheetId="0" hidden="1">'на 31.01.2021'!$A$7:$J$397</definedName>
    <definedName name="Z_62F2B5AA_C3D1_4669_A4A0_184285923B8F_.wvu.FilterData" localSheetId="0" hidden="1">'на 31.01.2021'!$A$7:$J$397</definedName>
    <definedName name="Z_63162BBE_DEA3_4E9D_88C6_50A1C19A4306_.wvu.FilterData" localSheetId="0" hidden="1">'на 31.01.2021'!$A$7:$J$397</definedName>
    <definedName name="Z_63436FDB_9A91_4157_840D_70107C085942_.wvu.FilterData" localSheetId="0" hidden="1">'на 31.01.2021'!$A$7:$J$397</definedName>
    <definedName name="Z_636DA917_E508_45C7_B31A_50C91F940D46_.wvu.FilterData" localSheetId="0" hidden="1">'на 31.01.2021'!$A$7:$J$397</definedName>
    <definedName name="Z_63720CAA_47FE_4977_B082_29E1534276C7_.wvu.FilterData" localSheetId="0" hidden="1">'на 31.01.2021'!$A$7:$J$397</definedName>
    <definedName name="Z_638AAAE8_8FF2_44D0_A160_BB2A9AEB5B72_.wvu.FilterData" localSheetId="0" hidden="1">'на 31.01.2021'!$A$7:$H$131</definedName>
    <definedName name="Z_63D45DC6_0D62_438A_9069_0A4378090381_.wvu.FilterData" localSheetId="0" hidden="1">'на 31.01.2021'!$A$7:$H$131</definedName>
    <definedName name="Z_647EE6A0_6C8D_4FBF_BCF1_907D60975A5A_.wvu.FilterData" localSheetId="0" hidden="1">'на 31.01.2021'!$A$7:$J$397</definedName>
    <definedName name="Z_648AB040_BD0E_49A1_BA40_87D3D9C0BA55_.wvu.FilterData" localSheetId="0" hidden="1">'на 31.01.2021'!$A$7:$J$397</definedName>
    <definedName name="Z_649E5CE3_4976_49D9_83DA_4E57FFC714BF_.wvu.Cols" localSheetId="0" hidden="1">'на 31.01.2021'!#REF!</definedName>
    <definedName name="Z_649E5CE3_4976_49D9_83DA_4E57FFC714BF_.wvu.FilterData" localSheetId="0" hidden="1">'на 31.01.2021'!$A$7:$J$397</definedName>
    <definedName name="Z_649E5CE3_4976_49D9_83DA_4E57FFC714BF_.wvu.PrintArea" localSheetId="0" hidden="1">'на 31.01.2021'!$A$1:$J$180</definedName>
    <definedName name="Z_649E5CE3_4976_49D9_83DA_4E57FFC714BF_.wvu.PrintTitles" localSheetId="0" hidden="1">'на 31.01.2021'!$5:$8</definedName>
    <definedName name="Z_64C01F03_E840_4B6E_960F_5E13E0981676_.wvu.FilterData" localSheetId="0" hidden="1">'на 31.01.2021'!$A$7:$J$397</definedName>
    <definedName name="Z_657583BD_474B_4EFE_A5D6_97F78CABE532_.wvu.FilterData" localSheetId="0" hidden="1">'на 31.01.2021'!$A$7:$J$397</definedName>
    <definedName name="Z_65B946BB_865B_45DA_A19D_A1AC6082DF5C_.wvu.FilterData" localSheetId="0" hidden="1">'на 31.01.2021'!$A$7:$J$397</definedName>
    <definedName name="Z_65D3F071_3287_4A77_B6B1_5DF1F6C04BB3_.wvu.FilterData" localSheetId="0" hidden="1">'на 31.01.2021'!$A$7:$J$397</definedName>
    <definedName name="Z_65F8B16B_220F_4FC8_86A4_6BDB56CB5C59_.wvu.FilterData" localSheetId="0" hidden="1">'на 31.01.2021'!$A$3:$K$181</definedName>
    <definedName name="Z_6654CD2E_14AE_4299_8801_306919BA9D32_.wvu.FilterData" localSheetId="0" hidden="1">'на 31.01.2021'!$A$7:$J$397</definedName>
    <definedName name="Z_66550ABE_0FE4_4071_B1FA_6163FA599414_.wvu.FilterData" localSheetId="0" hidden="1">'на 31.01.2021'!$A$7:$J$397</definedName>
    <definedName name="Z_6656F77C_55F8_4E1C_A222_2E884838D2F2_.wvu.FilterData" localSheetId="0" hidden="1">'на 31.01.2021'!$A$7:$J$397</definedName>
    <definedName name="Z_667B535C_31EB_4690_B9D0_A1691F287780_.wvu.FilterData" localSheetId="0" hidden="1">'на 31.01.2021'!$A$7:$J$397</definedName>
    <definedName name="Z_6685478C_9BCA_4591_AD70_C668CD426557_.wvu.FilterData" localSheetId="0" hidden="1">'на 31.01.2021'!$A$7:$J$397</definedName>
    <definedName name="Z_66EE8E68_84F1_44B5_B60B_7ED67214A421_.wvu.FilterData" localSheetId="0" hidden="1">'на 31.01.2021'!$A$7:$J$397</definedName>
    <definedName name="Z_67A1158E_8E10_4053_B044_B8AB7C784C01_.wvu.FilterData" localSheetId="0" hidden="1">'на 31.01.2021'!$A$7:$J$397</definedName>
    <definedName name="Z_67ADFAE6_A9AF_44D7_8539_93CD0F6B7849_.wvu.FilterData" localSheetId="0" hidden="1">'на 31.01.2021'!$A$7:$J$397</definedName>
    <definedName name="Z_67ADFAE6_A9AF_44D7_8539_93CD0F6B7849_.wvu.PrintArea" localSheetId="0" hidden="1">'на 31.01.2021'!$A$1:$J$196</definedName>
    <definedName name="Z_67ADFAE6_A9AF_44D7_8539_93CD0F6B7849_.wvu.PrintTitles" localSheetId="0" hidden="1">'на 31.01.2021'!$5:$8</definedName>
    <definedName name="Z_67CEEC89_8901_4825_883E_9C288CEBA3F4_.wvu.FilterData" localSheetId="0" hidden="1">'на 31.01.2021'!$A$7:$J$397</definedName>
    <definedName name="Z_68543727_5837_47F3_A17E_A06AE03143F0_.wvu.FilterData" localSheetId="0" hidden="1">'на 31.01.2021'!$A$7:$J$397</definedName>
    <definedName name="Z_68683A58_471B_4FCB_952E_C9B39BF5837F_.wvu.FilterData" localSheetId="0" hidden="1">'на 31.01.2021'!$A$7:$J$397</definedName>
    <definedName name="Z_6901CD30_42B7_4EC1_AF54_8AB710BFE495_.wvu.FilterData" localSheetId="0" hidden="1">'на 31.01.2021'!$A$7:$J$397</definedName>
    <definedName name="Z_69321B6F_CF2A_4DAB_82CF_8CAAD629F257_.wvu.FilterData" localSheetId="0" hidden="1">'на 31.01.2021'!$A$7:$J$397</definedName>
    <definedName name="Z_6960C5FC_23BB_416E_91A4_54843C57A92C_.wvu.FilterData" localSheetId="0" hidden="1">'на 31.01.2021'!$A$7:$J$397</definedName>
    <definedName name="Z_6A19F32A_B160_4483_91DD_03217B777DF3_.wvu.FilterData" localSheetId="0" hidden="1">'на 31.01.2021'!$A$7:$J$397</definedName>
    <definedName name="Z_6A3BD144_0140_4ADD_AD88_B274AA069B37_.wvu.FilterData" localSheetId="0" hidden="1">'на 31.01.2021'!$A$7:$J$397</definedName>
    <definedName name="Z_6A402979_51E9_4CAD_9C33_EBFCF826C549_.wvu.FilterData" localSheetId="0" hidden="1">'на 31.01.2021'!$A$7:$J$397</definedName>
    <definedName name="Z_6AE09898_DB20_4B56_B25D_C756C4A5A0A2_.wvu.FilterData" localSheetId="0" hidden="1">'на 31.01.2021'!$A$7:$J$397</definedName>
    <definedName name="Z_6B30174D_06F6_400C_8FE4_A489A229C982_.wvu.FilterData" localSheetId="0" hidden="1">'на 31.01.2021'!$A$7:$J$397</definedName>
    <definedName name="Z_6B9F1A4E_485B_421D_A44C_0AAE5901E28D_.wvu.FilterData" localSheetId="0" hidden="1">'на 31.01.2021'!$A$7:$J$397</definedName>
    <definedName name="Z_6BE4E62B_4F97_4F96_9638_8ADCE8F932B1_.wvu.FilterData" localSheetId="0" hidden="1">'на 31.01.2021'!$A$7:$H$131</definedName>
    <definedName name="Z_6BE735CC_AF2E_4F67_B22D_A8AB001D3353_.wvu.FilterData" localSheetId="0" hidden="1">'на 31.01.2021'!$A$7:$H$131</definedName>
    <definedName name="Z_6C574B3A_CBDC_4063_B039_06E2BE768645_.wvu.FilterData" localSheetId="0" hidden="1">'на 31.01.2021'!$A$7:$J$397</definedName>
    <definedName name="Z_6CF84B0C_144A_4CF4_A34E_B9147B738037_.wvu.FilterData" localSheetId="0" hidden="1">'на 31.01.2021'!$A$7:$H$131</definedName>
    <definedName name="Z_6D091BF8_3118_4C66_BFCF_A396B92963B0_.wvu.FilterData" localSheetId="0" hidden="1">'на 31.01.2021'!$A$7:$J$397</definedName>
    <definedName name="Z_6D692D1F_2186_4B62_878B_AABF13F25116_.wvu.FilterData" localSheetId="0" hidden="1">'на 31.01.2021'!$A$7:$J$397</definedName>
    <definedName name="Z_6D7CFBF1_75D3_41F3_8694_AE4E45FE6F72_.wvu.FilterData" localSheetId="0" hidden="1">'на 31.01.2021'!$A$7:$J$397</definedName>
    <definedName name="Z_6DC5357A_CB08_43BF_90C5_44CA067A2BB4_.wvu.FilterData" localSheetId="0" hidden="1">'на 31.01.2021'!$A$7:$J$397</definedName>
    <definedName name="Z_6E1926CF_4906_4A55_811C_617ED8BB98BA_.wvu.FilterData" localSheetId="0" hidden="1">'на 31.01.2021'!$A$7:$J$397</definedName>
    <definedName name="Z_6E2D6686_B9FD_4BBA_8CD4_95C6386F5509_.wvu.FilterData" localSheetId="0" hidden="1">'на 31.01.2021'!$A$7:$H$131</definedName>
    <definedName name="Z_6E4A7295_8CE0_4D28_ABEF_D38EBAE7C204_.wvu.FilterData" localSheetId="0" hidden="1">'на 31.01.2021'!$A$7:$J$397</definedName>
    <definedName name="Z_6E4A7295_8CE0_4D28_ABEF_D38EBAE7C204_.wvu.PrintArea" localSheetId="0" hidden="1">'на 31.01.2021'!$A$1:$J$196</definedName>
    <definedName name="Z_6E4A7295_8CE0_4D28_ABEF_D38EBAE7C204_.wvu.PrintTitles" localSheetId="0" hidden="1">'на 31.01.2021'!$5:$8</definedName>
    <definedName name="Z_6E825DA6_B9DB_42A8_A522_056892337545_.wvu.FilterData" localSheetId="0" hidden="1">'на 31.01.2021'!$A$7:$J$397</definedName>
    <definedName name="Z_6ECBF068_1C02_4E6C_B4E6_EB2B6EC464BD_.wvu.FilterData" localSheetId="0" hidden="1">'на 31.01.2021'!$A$7:$J$397</definedName>
    <definedName name="Z_6F1223ED_6D7E_4BDC_97BD_57C6B16DF50B_.wvu.FilterData" localSheetId="0" hidden="1">'на 31.01.2021'!$A$7:$J$397</definedName>
    <definedName name="Z_6F188E27_E72B_48C9_888E_3A4AAF082D5A_.wvu.FilterData" localSheetId="0" hidden="1">'на 31.01.2021'!$A$7:$J$397</definedName>
    <definedName name="Z_6F5A12C8_A074_4C40_BB8E_7EC26830E12E_.wvu.FilterData" localSheetId="0" hidden="1">'на 31.01.2021'!$A$7:$J$397</definedName>
    <definedName name="Z_6F60BF81_D1A9_4E04_93E7_3EE7124B8D23_.wvu.FilterData" localSheetId="0" hidden="1">'на 31.01.2021'!$A$7:$H$131</definedName>
    <definedName name="Z_6FA95ECB_A72C_44B0_B29D_BED71D2AC5FA_.wvu.FilterData" localSheetId="0" hidden="1">'на 31.01.2021'!$A$7:$J$397</definedName>
    <definedName name="Z_6FC51FBE_9907_47C6_90D2_77583F097BE8_.wvu.FilterData" localSheetId="0" hidden="1">'на 31.01.2021'!$A$7:$J$397</definedName>
    <definedName name="Z_701E5EC3_E633_4389_A70E_4DD82E713CE4_.wvu.FilterData" localSheetId="0" hidden="1">'на 31.01.2021'!$A$7:$J$397</definedName>
    <definedName name="Z_7020B498_0752_4EA3_AECF_0DCB82870F8A_.wvu.FilterData" localSheetId="0" hidden="1">'на 31.01.2021'!$A$7:$J$397</definedName>
    <definedName name="Z_70563E19_BB5A_4FAB_8E42_6308F4D97788_.wvu.FilterData" localSheetId="0" hidden="1">'на 31.01.2021'!$A$7:$J$397</definedName>
    <definedName name="Z_70567FCD_AD22_4F19_9380_E5332B152F74_.wvu.FilterData" localSheetId="0" hidden="1">'на 31.01.2021'!$A$7:$J$397</definedName>
    <definedName name="Z_705B9265_FB16_46D2_8816_8AF84D72C023_.wvu.FilterData" localSheetId="0" hidden="1">'на 31.01.2021'!$A$7:$J$397</definedName>
    <definedName name="Z_706D67E7_3361_40B2_829D_8844AB8060E2_.wvu.FilterData" localSheetId="0" hidden="1">'на 31.01.2021'!$A$7:$H$131</definedName>
    <definedName name="Z_70E4543C_ADDB_4019_BDB2_F36D27861FA5_.wvu.FilterData" localSheetId="0" hidden="1">'на 31.01.2021'!$A$7:$J$397</definedName>
    <definedName name="Z_70F1B7E8_7988_4C81_9922_ABE1AE06A197_.wvu.FilterData" localSheetId="0" hidden="1">'на 31.01.2021'!$A$7:$J$397</definedName>
    <definedName name="Z_71392A7E_0652_42FB_9A5C_35A0D8CFF7F9_.wvu.FilterData" localSheetId="0" hidden="1">'на 31.01.2021'!$A$7:$J$397</definedName>
    <definedName name="Z_7246383F_5A7C_4469_ABE5_F3DE99D7B98C_.wvu.FilterData" localSheetId="0" hidden="1">'на 31.01.2021'!$A$7:$H$131</definedName>
    <definedName name="Z_727CF329_C3C3_4900_8882_0105D9B87052_.wvu.FilterData" localSheetId="0" hidden="1">'на 31.01.2021'!$A$7:$J$397</definedName>
    <definedName name="Z_728B417D_5E48_46CF_86FE_9C0FFD136F19_.wvu.FilterData" localSheetId="0" hidden="1">'на 31.01.2021'!$A$7:$J$397</definedName>
    <definedName name="Z_72971C39_5C91_4008_BD77_2DC24FDFDCB6_.wvu.FilterData" localSheetId="0" hidden="1">'на 31.01.2021'!$A$7:$J$397</definedName>
    <definedName name="Z_72BCCF18_7B1D_4731_977C_FF5C187A4C82_.wvu.FilterData" localSheetId="0" hidden="1">'на 31.01.2021'!$A$7:$J$397</definedName>
    <definedName name="Z_72C0943B_A5D5_4B80_AD54_166C5CDC74DE_.wvu.FilterData" localSheetId="0" hidden="1">'на 31.01.2021'!$A$3:$K$181</definedName>
    <definedName name="Z_72C0943B_A5D5_4B80_AD54_166C5CDC74DE_.wvu.PrintArea" localSheetId="0" hidden="1">'на 31.01.2021'!$A$1:$J$196</definedName>
    <definedName name="Z_72C0943B_A5D5_4B80_AD54_166C5CDC74DE_.wvu.PrintTitles" localSheetId="0" hidden="1">'на 31.01.2021'!$5:$8</definedName>
    <definedName name="Z_72CB31D4_C50A_4612_82B9_0E11FB5FE8EC_.wvu.FilterData" localSheetId="0" hidden="1">'на 31.01.2021'!$A$7:$J$397</definedName>
    <definedName name="Z_731D7D17_2CAD_4E49_B21B_35284930A024_.wvu.FilterData" localSheetId="0" hidden="1">'на 31.01.2021'!$A$7:$J$397</definedName>
    <definedName name="Z_7323520E_A194_436C_87C5_C72FEEBCF56F_.wvu.FilterData" localSheetId="0" hidden="1">'на 31.01.2021'!$A$7:$J$397</definedName>
    <definedName name="Z_73398870_7DE2_47AF_9E16_000A1BECF575_.wvu.FilterData" localSheetId="0" hidden="1">'на 31.01.2021'!$A$7:$J$397</definedName>
    <definedName name="Z_7351B774_7780_442A_903E_647131A150ED_.wvu.FilterData" localSheetId="0" hidden="1">'на 31.01.2021'!$A$7:$J$397</definedName>
    <definedName name="Z_7376FA42_13A1_4710_BABC_A35C9B40426F_.wvu.FilterData" localSheetId="0" hidden="1">'на 31.01.2021'!$A$7:$J$397</definedName>
    <definedName name="Z_738B00F3_F508_40C5_8ED8_17DDADA23817_.wvu.FilterData" localSheetId="0" hidden="1">'на 31.01.2021'!$A$7:$J$397</definedName>
    <definedName name="Z_73CDEAEF_F5D2_4C7D_B3AC_27D3687E8E82_.wvu.FilterData" localSheetId="0" hidden="1">'на 31.01.2021'!$A$7:$J$397</definedName>
    <definedName name="Z_73DD0BF4_420B_48CB_9B9B_8A8636EFB6F5_.wvu.FilterData" localSheetId="0" hidden="1">'на 31.01.2021'!$A$7:$J$397</definedName>
    <definedName name="Z_741C3AAD_37E5_4231_B8F1_6F6ABAB5BA70_.wvu.FilterData" localSheetId="0" hidden="1">'на 31.01.2021'!$A$3:$K$181</definedName>
    <definedName name="Z_742C8CE1_B323_4B6C_901C_E2B713ADDB04_.wvu.FilterData" localSheetId="0" hidden="1">'на 31.01.2021'!$A$7:$H$131</definedName>
    <definedName name="Z_74382D64_11E6_474B_9C9A_9483422A29B4_.wvu.FilterData" localSheetId="0" hidden="1">'на 31.01.2021'!$A$7:$J$397</definedName>
    <definedName name="Z_747D690A_945F_42A8_9E10_CD07610AAC61_.wvu.FilterData" localSheetId="0" hidden="1">'на 31.01.2021'!$A$7:$J$397</definedName>
    <definedName name="Z_748F9DE0_4D4D_45B7_B0A6_8E38A8FAC9E9_.wvu.FilterData" localSheetId="0" hidden="1">'на 31.01.2021'!$A$7:$J$397</definedName>
    <definedName name="Z_74C2EF73_3DEA_44E7_9843_F28C5BABE517_.wvu.FilterData" localSheetId="0" hidden="1">'на 31.01.2021'!$A$7:$J$397</definedName>
    <definedName name="Z_74C40A01_5AB3_47F6_9386_8391501B6E85_.wvu.FilterData" localSheetId="0" hidden="1">'на 31.01.2021'!$A$7:$J$397</definedName>
    <definedName name="Z_74E76C1B_437A_4F95_A676_022F5E1C8D67_.wvu.FilterData" localSheetId="0" hidden="1">'на 31.01.2021'!$A$7:$J$397</definedName>
    <definedName name="Z_74F25527_9FBE_45D8_B38D_2B215FE8DD1E_.wvu.FilterData" localSheetId="0" hidden="1">'на 31.01.2021'!$A$7:$J$397</definedName>
    <definedName name="Z_75043654_F444_4A16_B62E_39173149E589_.wvu.FilterData" localSheetId="0" hidden="1">'на 31.01.2021'!$A$7:$J$397</definedName>
    <definedName name="Z_762066AC_D656_4392_845D_8C6157B76764_.wvu.FilterData" localSheetId="0" hidden="1">'на 31.01.2021'!$A$7:$H$131</definedName>
    <definedName name="Z_7654DBDC_86A8_4903_B5DC_30516E94F2C0_.wvu.FilterData" localSheetId="0" hidden="1">'на 31.01.2021'!$A$7:$J$397</definedName>
    <definedName name="Z_77081AB2_288F_4D22_9FAD_2429DAF1E510_.wvu.FilterData" localSheetId="0" hidden="1">'на 31.01.2021'!$A$7:$J$397</definedName>
    <definedName name="Z_7732915B_3E66_4107_A49B_68BF378A577A_.wvu.FilterData" localSheetId="0" hidden="1">'на 31.01.2021'!$A$7:$J$397</definedName>
    <definedName name="Z_773BA840_2C40_4655_A85B_36BB113E2671_.wvu.FilterData" localSheetId="0" hidden="1">'на 31.01.2021'!$A$7:$J$397</definedName>
    <definedName name="Z_777611BF_FE54_48A9_A8A8_0C82A3AE3A94_.wvu.FilterData" localSheetId="0" hidden="1">'на 31.01.2021'!$A$7:$J$397</definedName>
    <definedName name="Z_784E79C4_44EE_4A5F_B5EE_E1C5DC2A73F5_.wvu.FilterData" localSheetId="0" hidden="1">'на 31.01.2021'!$A$7:$J$397</definedName>
    <definedName name="Z_78A64231_D3EC_469E_ACF6_EC92F17797B6_.wvu.FilterData" localSheetId="0" hidden="1">'на 31.01.2021'!$A$7:$J$397</definedName>
    <definedName name="Z_793C7B2D_7F2B_48EC_8A47_D2709381137D_.wvu.FilterData" localSheetId="0" hidden="1">'на 31.01.2021'!$A$7:$J$397</definedName>
    <definedName name="Z_799DB00F_141C_483B_A462_359C05A36D93_.wvu.FilterData" localSheetId="0" hidden="1">'на 31.01.2021'!$A$7:$H$131</definedName>
    <definedName name="Z_79E1EFBF_E68B_429F_938B_71E87E8D08B0_.wvu.FilterData" localSheetId="0" hidden="1">'на 31.01.2021'!$A$7:$J$397</definedName>
    <definedName name="Z_79E4D554_5B2C_41A7_B934_B430838AA03E_.wvu.FilterData" localSheetId="0" hidden="1">'на 31.01.2021'!$A$7:$J$397</definedName>
    <definedName name="Z_7A01CF94_90AE_4821_93EE_D3FE8D12D8D5_.wvu.FilterData" localSheetId="0" hidden="1">'на 31.01.2021'!$A$7:$J$397</definedName>
    <definedName name="Z_7A09065A_45D5_4C53_B9DD_121DF6719D64_.wvu.FilterData" localSheetId="0" hidden="1">'на 31.01.2021'!$A$7:$H$131</definedName>
    <definedName name="Z_7A1923BB_1353_4D11_A1E6_A6997E46258F_.wvu.FilterData" localSheetId="0" hidden="1">'на 31.01.2021'!$A$7:$J$397</definedName>
    <definedName name="Z_7A581F71_E82E_4B42_ADFE_CBB110352CF0_.wvu.FilterData" localSheetId="0" hidden="1">'на 31.01.2021'!$A$7:$J$397</definedName>
    <definedName name="Z_7A71A7FF_8800_4D00_AEC1_1B599D526CDE_.wvu.FilterData" localSheetId="0" hidden="1">'на 31.01.2021'!$A$7:$J$397</definedName>
    <definedName name="Z_7AE14342_BF53_4FA2_8C85_1038D8BA9596_.wvu.FilterData" localSheetId="0" hidden="1">'на 31.01.2021'!$A$7:$H$131</definedName>
    <definedName name="Z_7B245AB0_C2AF_4822_BFC4_2399F85856C1_.wvu.Cols" localSheetId="0" hidden="1">'на 31.01.2021'!#REF!,'на 31.01.2021'!#REF!</definedName>
    <definedName name="Z_7B245AB0_C2AF_4822_BFC4_2399F85856C1_.wvu.FilterData" localSheetId="0" hidden="1">'на 31.01.2021'!$A$7:$J$397</definedName>
    <definedName name="Z_7B245AB0_C2AF_4822_BFC4_2399F85856C1_.wvu.PrintArea" localSheetId="0" hidden="1">'на 31.01.2021'!$A$1:$J$176</definedName>
    <definedName name="Z_7B245AB0_C2AF_4822_BFC4_2399F85856C1_.wvu.PrintTitles" localSheetId="0" hidden="1">'на 31.01.2021'!$5:$8</definedName>
    <definedName name="Z_7B77AEA7_9EB0_430F_94C7_6393A69B0369_.wvu.FilterData" localSheetId="0" hidden="1">'на 31.01.2021'!$A$7:$J$397</definedName>
    <definedName name="Z_7BA445E6_50A0_4F67_81F2_B2945A5BFD3F_.wvu.FilterData" localSheetId="0" hidden="1">'на 31.01.2021'!$A$7:$J$397</definedName>
    <definedName name="Z_7BC27702_AD83_4B6E_860E_D694439F877D_.wvu.FilterData" localSheetId="0" hidden="1">'на 31.01.2021'!$A$7:$H$131</definedName>
    <definedName name="Z_7C23B52F_243B_4908_ACCE_2C6A732F4CE2_.wvu.FilterData" localSheetId="0" hidden="1">'на 31.01.2021'!$A$7:$J$397</definedName>
    <definedName name="Z_7C5735B6_B983_4E14_B7E4_71C183F79239_.wvu.FilterData" localSheetId="0" hidden="1">'на 31.01.2021'!$A$7:$J$397</definedName>
    <definedName name="Z_7CB2D520_A8A5_4D6C_BE39_64C505DBAE2C_.wvu.FilterData" localSheetId="0" hidden="1">'на 31.01.2021'!$A$7:$J$397</definedName>
    <definedName name="Z_7CB9D1CB_80BA_40B4_9A94_7ED38A1B10BF_.wvu.FilterData" localSheetId="0" hidden="1">'на 31.01.2021'!$A$7:$J$397</definedName>
    <definedName name="Z_7CDE2F56_3345_434D_8F5F_94498BC5B07B_.wvu.FilterData" localSheetId="0" hidden="1">'на 31.01.2021'!$A$7:$J$397</definedName>
    <definedName name="Z_7D3CF40D_731A_458F_92D4_5239AC179A47_.wvu.FilterData" localSheetId="0" hidden="1">'на 31.01.2021'!$A$7:$J$397</definedName>
    <definedName name="Z_7D6D3F29_170C_4CEB_BDC6_C81A37A07D8F_.wvu.FilterData" localSheetId="0" hidden="1">'на 31.01.2021'!$A$7:$J$397</definedName>
    <definedName name="Z_7D748AFA_A668_4029_AD67_E233DAE0B748_.wvu.FilterData" localSheetId="0" hidden="1">'на 31.01.2021'!$A$7:$J$397</definedName>
    <definedName name="Z_7DB24378_D193_4D04_9739_831C8625EEAE_.wvu.FilterData" localSheetId="0" hidden="1">'на 31.01.2021'!$A$7:$J$62</definedName>
    <definedName name="Z_7DE2C6BB_5F23_4345_9D0D_B5B4BA992A74_.wvu.FilterData" localSheetId="0" hidden="1">'на 31.01.2021'!$A$7:$J$397</definedName>
    <definedName name="Z_7E10B4A2_86C5_49FE_B735_A2A4A6EBA352_.wvu.FilterData" localSheetId="0" hidden="1">'на 31.01.2021'!$A$7:$J$397</definedName>
    <definedName name="Z_7E77AE50_A8E9_48E1_BD6F_0651484E1DB4_.wvu.FilterData" localSheetId="0" hidden="1">'на 31.01.2021'!$A$7:$J$397</definedName>
    <definedName name="Z_7EA33A1B_0947_4DD9_ACB5_FE84B029B96C_.wvu.FilterData" localSheetId="0" hidden="1">'на 31.01.2021'!$A$7:$J$397</definedName>
    <definedName name="Z_7EB0C89C_BD1D_4369_9CCB_D9B1515F02AC_.wvu.FilterData" localSheetId="0" hidden="1">'на 31.01.2021'!$A$7:$J$397</definedName>
    <definedName name="Z_7F79FC75_D934_40C5_84FF_BE0E9C0151D8_.wvu.FilterData" localSheetId="0" hidden="1">'на 31.01.2021'!$A$7:$J$397</definedName>
    <definedName name="Z_7F9808CD_1A55_4443_A3C7_BBA47A3832FB_.wvu.FilterData" localSheetId="0" hidden="1">'на 31.01.2021'!$A$7:$J$397</definedName>
    <definedName name="Z_8007FFF7_F225_4D07_B648_0021B9FE9E8A_.wvu.FilterData" localSheetId="0" hidden="1">'на 31.01.2021'!$A$7:$J$397</definedName>
    <definedName name="Z_80140D8B_E635_4A57_8CFB_A0D49EB42D6A_.wvu.FilterData" localSheetId="0" hidden="1">'на 31.01.2021'!$A$7:$J$397</definedName>
    <definedName name="Z_8031C64D_1C21_4159_B071_D2328195B6C4_.wvu.FilterData" localSheetId="0" hidden="1">'на 31.01.2021'!$A$7:$J$397</definedName>
    <definedName name="Z_807C45F3_0915_4303_8AB6_6E0CA1A5B954_.wvu.FilterData" localSheetId="0" hidden="1">'на 31.01.2021'!$A$7:$J$397</definedName>
    <definedName name="Z_80D84490_9B2F_4196_9FDE_6B9221814592_.wvu.FilterData" localSheetId="0" hidden="1">'на 31.01.2021'!$A$7:$J$397</definedName>
    <definedName name="Z_81403331_C5EB_4760_B273_D3D9C8D43951_.wvu.FilterData" localSheetId="0" hidden="1">'на 31.01.2021'!$A$7:$H$131</definedName>
    <definedName name="Z_81649847_CB5B_4966_A3DA_C8770A46509B_.wvu.FilterData" localSheetId="0" hidden="1">'на 31.01.2021'!$A$7:$J$397</definedName>
    <definedName name="Z_81BE03B7_DE2F_4E82_8496_CAF917D1CC3F_.wvu.FilterData" localSheetId="0" hidden="1">'на 31.01.2021'!$A$7:$J$397</definedName>
    <definedName name="Z_8220CA38_66F1_4F9F_A7AE_CF3DF89B0B66_.wvu.FilterData" localSheetId="0" hidden="1">'на 31.01.2021'!$A$7:$J$397</definedName>
    <definedName name="Z_82583E5A_4D2C_4789_8593_8F88E30F22AC_.wvu.FilterData" localSheetId="0" hidden="1">'на 31.01.2021'!$A$7:$J$397</definedName>
    <definedName name="Z_8280D1E0_5055_49CD_A383_D6B2F2EBD512_.wvu.FilterData" localSheetId="0" hidden="1">'на 31.01.2021'!$A$7:$H$131</definedName>
    <definedName name="Z_82826E6C_8680_42C1_B9B0_00129694C4D7_.wvu.FilterData" localSheetId="0" hidden="1">'на 31.01.2021'!$A$7:$J$397</definedName>
    <definedName name="Z_829F5F3F_AACC_4AF4_A7EF_0FD75747C358_.wvu.FilterData" localSheetId="0" hidden="1">'на 31.01.2021'!$A$7:$J$397</definedName>
    <definedName name="Z_82EF6439_1F2C_48B0_83F0_00AD9D43623A_.wvu.FilterData" localSheetId="0" hidden="1">'на 31.01.2021'!$A$7:$J$397</definedName>
    <definedName name="Z_837CB072_6E08_4E25_BA42_E40F22681EBE_.wvu.FilterData" localSheetId="0" hidden="1">'на 31.01.2021'!$A$7:$J$397</definedName>
    <definedName name="Z_837CFD4A_C906_4267_9AF6_CD5874FBB89E_.wvu.FilterData" localSheetId="0" hidden="1">'на 31.01.2021'!$A$7:$J$397</definedName>
    <definedName name="Z_83894FAF_831A_4268_8B2F_EACBEA69E5F1_.wvu.FilterData" localSheetId="0" hidden="1">'на 31.01.2021'!$A$7:$J$397</definedName>
    <definedName name="Z_840133FA_9546_4ED0_AA3E_E87F8F80931F_.wvu.FilterData" localSheetId="0" hidden="1">'на 31.01.2021'!$A$7:$J$397</definedName>
    <definedName name="Z_8407F1E6_9EC7_461D_8D1B_94A2C00F9BA6_.wvu.FilterData" localSheetId="0" hidden="1">'на 31.01.2021'!$A$7:$J$397</definedName>
    <definedName name="Z_8462E4B7_FF49_4401_9CB1_027D70C3D86B_.wvu.FilterData" localSheetId="0" hidden="1">'на 31.01.2021'!$A$7:$H$131</definedName>
    <definedName name="Z_8510A75A_1B7B_4213_9385_C347600B51A5_.wvu.FilterData" localSheetId="0" hidden="1">'на 31.01.2021'!$A$7:$J$397</definedName>
    <definedName name="Z_8518C130_335F_4917_99A5_712FA6AC79A6_.wvu.FilterData" localSheetId="0" hidden="1">'на 31.01.2021'!$A$7:$J$397</definedName>
    <definedName name="Z_8518EF96_21CF_4CEA_B17C_8AA8E48B82CF_.wvu.FilterData" localSheetId="0" hidden="1">'на 31.01.2021'!$A$7:$J$397</definedName>
    <definedName name="Z_85336449_1C25_4AF7_89BA_281D7385CDF9_.wvu.FilterData" localSheetId="0" hidden="1">'на 31.01.2021'!$A$7:$J$397</definedName>
    <definedName name="Z_854869E6_403B_4AAF_97C4_1B9DF9CBBAC5_.wvu.FilterData" localSheetId="0" hidden="1">'на 31.01.2021'!$A$7:$J$397</definedName>
    <definedName name="Z_85610BEE_6BD4_4AC9_9284_0AD9E6A15466_.wvu.FilterData" localSheetId="0" hidden="1">'на 31.01.2021'!$A$7:$J$397</definedName>
    <definedName name="Z_85621B9F_ABEF_4928_B406_5F6003CD3FC1_.wvu.FilterData" localSheetId="0" hidden="1">'на 31.01.2021'!$A$7:$J$397</definedName>
    <definedName name="Z_856E1644_43B0_4A35_AD05_C3FB0553F633_.wvu.FilterData" localSheetId="0" hidden="1">'на 31.01.2021'!$A$7:$J$397</definedName>
    <definedName name="Z_85941411_C589_4588_ABE6_705DAC8DCC3D_.wvu.FilterData" localSheetId="0" hidden="1">'на 31.01.2021'!$A$7:$J$397</definedName>
    <definedName name="Z_85EC44C9_3155_42D3_A129_8E0E8C37A7B0_.wvu.FilterData" localSheetId="0" hidden="1">'на 31.01.2021'!$A$7:$J$397</definedName>
    <definedName name="Z_8608FEAB_BF57_4E40_9AFB_AA087E242421_.wvu.FilterData" localSheetId="0" hidden="1">'на 31.01.2021'!$A$7:$J$397</definedName>
    <definedName name="Z_8649CC96_F63A_4F83_8C89_AA8F47AC05F3_.wvu.FilterData" localSheetId="0" hidden="1">'на 31.01.2021'!$A$7:$H$131</definedName>
    <definedName name="Z_865E39A3_4E09_45FF_A763_447E1E4F2C56_.wvu.FilterData" localSheetId="0" hidden="1">'на 31.01.2021'!$A$7:$J$397</definedName>
    <definedName name="Z_866666B3_A778_4059_8EF6_136684A0F698_.wvu.FilterData" localSheetId="0" hidden="1">'на 31.01.2021'!$A$7:$J$397</definedName>
    <definedName name="Z_868403B4_F60C_4700_B312_EDA79B4B2FC0_.wvu.FilterData" localSheetId="0" hidden="1">'на 31.01.2021'!$A$7:$J$397</definedName>
    <definedName name="Z_86B1DA6D_5F87_43CC_BA9C_CBCD8D78E2B9_.wvu.FilterData" localSheetId="0" hidden="1">'на 31.01.2021'!$A$7:$J$397</definedName>
    <definedName name="Z_870396E2_E941_41E9_B45F_A64A4C8701AA_.wvu.FilterData" localSheetId="0" hidden="1">'на 31.01.2021'!$A$7:$J$397</definedName>
    <definedName name="Z_871DCBA4_4473_4C58_85F8_F17781E7BAB8_.wvu.FilterData" localSheetId="0" hidden="1">'на 31.01.2021'!$A$7:$J$397</definedName>
    <definedName name="Z_8751552B_87B3_495B_8801_0AAD8C553C17_.wvu.FilterData" localSheetId="0" hidden="1">'на 31.01.2021'!$A$7:$J$397</definedName>
    <definedName name="Z_87649189_6B2A_4AEA_B73C_432C7D94B9DF_.wvu.FilterData" localSheetId="0" hidden="1">'на 31.01.2021'!$A$7:$J$397</definedName>
    <definedName name="Z_8789C1A0_51C5_46EF_B1F1_B319BE008AC1_.wvu.FilterData" localSheetId="0" hidden="1">'на 31.01.2021'!$A$7:$J$397</definedName>
    <definedName name="Z_87AE545F_036F_4E8B_9D04_AE59AB8BAC14_.wvu.FilterData" localSheetId="0" hidden="1">'на 31.01.2021'!$A$7:$H$131</definedName>
    <definedName name="Z_87D86486_B5EF_4463_9350_9D1E042A42DF_.wvu.FilterData" localSheetId="0" hidden="1">'на 31.01.2021'!$A$7:$J$397</definedName>
    <definedName name="Z_882AE0C6_2439_44EF_9DFE_625D71A6FEB9_.wvu.FilterData" localSheetId="0" hidden="1">'на 31.01.2021'!$A$7:$J$397</definedName>
    <definedName name="Z_883D51B0_0A2B_40BD_A4BD_D3780EBDA8D9_.wvu.FilterData" localSheetId="0" hidden="1">'на 31.01.2021'!$A$7:$J$397</definedName>
    <definedName name="Z_8878B53B_0E8A_4A11_8A26_C2AC9BB8A4A9_.wvu.FilterData" localSheetId="0" hidden="1">'на 31.01.2021'!$A$7:$H$131</definedName>
    <definedName name="Z_888B8943_9277_42CB_A862_699801009D7B_.wvu.FilterData" localSheetId="0" hidden="1">'на 31.01.2021'!$A$7:$J$397</definedName>
    <definedName name="Z_88A0F5C8_F1C4_4816_99C8_59CB44BCE491_.wvu.FilterData" localSheetId="0" hidden="1">'на 31.01.2021'!$A$7:$J$397</definedName>
    <definedName name="Z_893C2773_315C_4E37_8B64_9EE805C92E03_.wvu.FilterData" localSheetId="0" hidden="1">'на 31.01.2021'!$A$7:$J$397</definedName>
    <definedName name="Z_893FA4D1_A90D_4C00_9051_4D40650C669D_.wvu.FilterData" localSheetId="0" hidden="1">'на 31.01.2021'!$A$7:$J$397</definedName>
    <definedName name="Z_895608B2_F053_445E_BD6A_E885E9D4FE51_.wvu.FilterData" localSheetId="0" hidden="1">'на 31.01.2021'!$A$7:$J$397</definedName>
    <definedName name="Z_898FFEFC_C4FC_44BB_BE63_00FC13DD2042_.wvu.FilterData" localSheetId="0" hidden="1">'на 31.01.2021'!$A$7:$J$397</definedName>
    <definedName name="Z_89C6A5BF_E8A5_4A6F_A481_15B2F7A6D4E2_.wvu.FilterData" localSheetId="0" hidden="1">'на 31.01.2021'!$A$7:$J$397</definedName>
    <definedName name="Z_89F2DB1B_0F19_4230_A501_8A6666788E86_.wvu.FilterData" localSheetId="0" hidden="1">'на 31.01.2021'!$A$7:$J$397</definedName>
    <definedName name="Z_8A41FBA1_BA6E_427F_A553_A9C3E8212455_.wvu.FilterData" localSheetId="0" hidden="1">'на 31.01.2021'!$A$7:$J$397</definedName>
    <definedName name="Z_8A4ABF0A_262D_4454_86FE_CA0ADCDF3E94_.wvu.FilterData" localSheetId="0" hidden="1">'на 31.01.2021'!$A$7:$J$397</definedName>
    <definedName name="Z_8AEDF337_2CA8_4768_B777_87BA785EB7CF_.wvu.FilterData" localSheetId="0" hidden="1">'на 31.01.2021'!$A$7:$J$397</definedName>
    <definedName name="Z_8B038B35_C81C_4F87_B7FE_FC546863AAA3_.wvu.FilterData" localSheetId="0" hidden="1">'на 31.01.2021'!$A$7:$J$397</definedName>
    <definedName name="Z_8BA7C340_DD6D_4BDE_939B_41C98A02B423_.wvu.FilterData" localSheetId="0" hidden="1">'на 31.01.2021'!$A$7:$J$397</definedName>
    <definedName name="Z_8BB118EA_41BC_4E46_8EA1_4268AA5B6DB1_.wvu.FilterData" localSheetId="0" hidden="1">'на 31.01.2021'!$A$7:$J$397</definedName>
    <definedName name="Z_8C04CD6E_A1CC_4EF8_8DD5_B859F52073A0_.wvu.FilterData" localSheetId="0" hidden="1">'на 31.01.2021'!$A$7:$J$397</definedName>
    <definedName name="Z_8C654415_86D2_479D_A511_8A4B3774E375_.wvu.FilterData" localSheetId="0" hidden="1">'на 31.01.2021'!$A$7:$H$131</definedName>
    <definedName name="Z_8CAD663B_CD5E_4846_B4FD_69BCB6D1EB12_.wvu.FilterData" localSheetId="0" hidden="1">'на 31.01.2021'!$A$7:$H$131</definedName>
    <definedName name="Z_8CB267BE_E783_4914_8FFF_50D79F1D75CF_.wvu.FilterData" localSheetId="0" hidden="1">'на 31.01.2021'!$A$7:$H$131</definedName>
    <definedName name="Z_8D0153EB_A3EC_4213_A12B_74D6D827770F_.wvu.FilterData" localSheetId="0" hidden="1">'на 31.01.2021'!$A$7:$J$397</definedName>
    <definedName name="Z_8D165CA5_5C34_4274_A8CC_4FBD8A8EE6D4_.wvu.FilterData" localSheetId="0" hidden="1">'на 31.01.2021'!$A$7:$J$397</definedName>
    <definedName name="Z_8D7BE686_9FAF_4C26_8FD5_5395E55E0797_.wvu.FilterData" localSheetId="0" hidden="1">'на 31.01.2021'!$A$7:$H$131</definedName>
    <definedName name="Z_8D7C2311_E9FE_48F6_9665_BB17829B147C_.wvu.FilterData" localSheetId="0" hidden="1">'на 31.01.2021'!$A$7:$J$397</definedName>
    <definedName name="Z_8D8D2F4C_3B7E_4C1F_A367_4BA418733E1A_.wvu.FilterData" localSheetId="0" hidden="1">'на 31.01.2021'!$A$7:$H$131</definedName>
    <definedName name="Z_8DDC8341_BA1A_40C0_A52A_76C24F0B5E7E_.wvu.FilterData" localSheetId="0" hidden="1">'на 31.01.2021'!$A$7:$J$397</definedName>
    <definedName name="Z_8DFDD887_4859_4275_91A7_634544543F21_.wvu.FilterData" localSheetId="0" hidden="1">'на 31.01.2021'!$A$7:$J$397</definedName>
    <definedName name="Z_8E24E498_16C5_4763_BA45_4106C3DB8EF3_.wvu.FilterData" localSheetId="0" hidden="1">'на 31.01.2021'!$A$7:$J$397</definedName>
    <definedName name="Z_8E62A2BE_7CE7_496E_AC79_F133ABDC98BF_.wvu.FilterData" localSheetId="0" hidden="1">'на 31.01.2021'!$A$7:$H$131</definedName>
    <definedName name="Z_8E9F6F00_AE74_405E_A586_56EFCF2E0935_.wvu.FilterData" localSheetId="0" hidden="1">'на 31.01.2021'!$A$7:$J$397</definedName>
    <definedName name="Z_8EEA3962_BA4C_439A_A251_8CA09A99457C_.wvu.FilterData" localSheetId="0" hidden="1">'на 31.01.2021'!$A$7:$J$397</definedName>
    <definedName name="Z_8EEB3EFB_2D0D_474D_A904_853356F13984_.wvu.FilterData" localSheetId="0" hidden="1">'на 31.01.2021'!$A$7:$J$397</definedName>
    <definedName name="Z_8F2A8A22_72A2_4B00_8248_255CA52D5828_.wvu.FilterData" localSheetId="0" hidden="1">'на 31.01.2021'!$A$7:$J$397</definedName>
    <definedName name="Z_8F2C6946_96AE_437C_B49F_554BFA809A0E_.wvu.FilterData" localSheetId="0" hidden="1">'на 31.01.2021'!$A$7:$J$397</definedName>
    <definedName name="Z_8F77D1FA_0A19_42EE_8A6C_A8B882128C49_.wvu.FilterData" localSheetId="0" hidden="1">'на 31.01.2021'!$A$7:$J$397</definedName>
    <definedName name="Z_8FF9DCA5_6AD6_43DC_B4C2_6F2C2BD54E25_.wvu.FilterData" localSheetId="0" hidden="1">'на 31.01.2021'!$A$7:$J$397</definedName>
    <definedName name="Z_90067115_7038_486C_B585_B48F5820801A_.wvu.FilterData" localSheetId="0" hidden="1">'на 31.01.2021'!$A$7:$J$397</definedName>
    <definedName name="Z_9044C5A5_1D21_4DB7_B551_B82CFEBFBFBE_.wvu.FilterData" localSheetId="0" hidden="1">'на 31.01.2021'!$A$7:$J$397</definedName>
    <definedName name="Z_9089CAE7_C9D5_4B44_BF40_622C1D4BEC1A_.wvu.FilterData" localSheetId="0" hidden="1">'на 31.01.2021'!$A$7:$J$397</definedName>
    <definedName name="Z_90B62036_E8E2_47F2_BA67_9490969E5E89_.wvu.FilterData" localSheetId="0" hidden="1">'на 31.01.2021'!$A$7:$J$397</definedName>
    <definedName name="Z_91482E4A_EB85_41D6_AA9F_21521D0F577E_.wvu.FilterData" localSheetId="0" hidden="1">'на 31.01.2021'!$A$7:$J$397</definedName>
    <definedName name="Z_91A44DD7_EFA1_45BC_BF8A_C6EBAED142C3_.wvu.FilterData" localSheetId="0" hidden="1">'на 31.01.2021'!$A$7:$J$397</definedName>
    <definedName name="Z_91E3A4F6_DD5F_4801_8A73_43FA173EA59A_.wvu.FilterData" localSheetId="0" hidden="1">'на 31.01.2021'!$A$7:$J$397</definedName>
    <definedName name="Z_91E66982_B953_4C54_8AD4_16330160AA89_.wvu.FilterData" localSheetId="0" hidden="1">'на 31.01.2021'!$A$7:$J$397</definedName>
    <definedName name="Z_920A2071_C71B_4F9A_9162_3A507E3571B7_.wvu.FilterData" localSheetId="0" hidden="1">'на 31.01.2021'!$A$7:$J$397</definedName>
    <definedName name="Z_920FBB9C_08EB_4E34_86D0_F557F6CFABB8_.wvu.FilterData" localSheetId="0" hidden="1">'на 31.01.2021'!$A$7:$J$397</definedName>
    <definedName name="Z_92A69ACC_08E1_4049_9A4E_909BE09E8D3F_.wvu.FilterData" localSheetId="0" hidden="1">'на 31.01.2021'!$A$7:$J$397</definedName>
    <definedName name="Z_92A7494D_B642_4D2E_8A98_FA3ADD190BCE_.wvu.FilterData" localSheetId="0" hidden="1">'на 31.01.2021'!$A$7:$J$397</definedName>
    <definedName name="Z_92A89EF4_8A4E_4790_B0CC_01892B6039EB_.wvu.FilterData" localSheetId="0" hidden="1">'на 31.01.2021'!$A$7:$J$397</definedName>
    <definedName name="Z_92B14807_1A18_49A7_BCF6_3D45DEFE0E47_.wvu.FilterData" localSheetId="0" hidden="1">'на 31.01.2021'!$A$7:$J$397</definedName>
    <definedName name="Z_92E38377_38CC_496E_BBD8_5394F7550FE3_.wvu.FilterData" localSheetId="0" hidden="1">'на 31.01.2021'!$A$7:$J$397</definedName>
    <definedName name="Z_93030161_EBD2_4C55_BB01_67290B2149A7_.wvu.FilterData" localSheetId="0" hidden="1">'на 31.01.2021'!$A$7:$J$397</definedName>
    <definedName name="Z_935DFEC4_8817_4BB5_A846_9674D5A05EE9_.wvu.FilterData" localSheetId="0" hidden="1">'на 31.01.2021'!$A$7:$H$131</definedName>
    <definedName name="Z_938F43B0_CEED_4632_948B_C835F76DFE4A_.wvu.FilterData" localSheetId="0" hidden="1">'на 31.01.2021'!$A$7:$J$397</definedName>
    <definedName name="Z_93997AAE_3E78_48E8_AE0E_38B78085663A_.wvu.FilterData" localSheetId="0" hidden="1">'на 31.01.2021'!$A$7:$J$397</definedName>
    <definedName name="Z_93BF033D_2036_4742_AB68_242DB5BA821E_.wvu.FilterData" localSheetId="0" hidden="1">'на 31.01.2021'!$A$7:$J$397</definedName>
    <definedName name="Z_944D1186_FA84_48E6_9A44_19022D55084A_.wvu.FilterData" localSheetId="0" hidden="1">'на 31.01.2021'!$A$7:$J$397</definedName>
    <definedName name="Z_94851B80_49A7_4207_A790_443843F85060_.wvu.FilterData" localSheetId="0" hidden="1">'на 31.01.2021'!$A$7:$J$397</definedName>
    <definedName name="Z_949A7D0E_EBB0_4939_AB12_3F79A0A0ED4F_.wvu.FilterData" localSheetId="0" hidden="1">'на 31.01.2021'!$A$7:$J$397</definedName>
    <definedName name="Z_94B7C2B3_DC8A_4452_BC25_88DB8E474127_.wvu.FilterData" localSheetId="0" hidden="1">'на 31.01.2021'!$A$7:$J$397</definedName>
    <definedName name="Z_94E3B816_367C_44F4_94FC_13D42F694C13_.wvu.FilterData" localSheetId="0" hidden="1">'на 31.01.2021'!$A$7:$J$397</definedName>
    <definedName name="Z_94EA4FF3_9C66_4E05_B605_F34B86071F69_.wvu.FilterData" localSheetId="0" hidden="1">'на 31.01.2021'!$A$7:$J$397</definedName>
    <definedName name="Z_950C870F_3AF0_4B80_9D18_1687A05DE5A8_.wvu.FilterData" localSheetId="0" hidden="1">'на 31.01.2021'!$A$7:$J$397</definedName>
    <definedName name="Z_9567BAA3_C404_4ADC_8B8B_933A1A5CE7B8_.wvu.FilterData" localSheetId="0" hidden="1">'на 31.01.2021'!$A$7:$J$397</definedName>
    <definedName name="Z_95B26847_5719_44C4_809A_1AA433F7B4DC_.wvu.FilterData" localSheetId="0" hidden="1">'на 31.01.2021'!$A$7:$J$397</definedName>
    <definedName name="Z_95B5A563_A81C_425C_AC80_18232E0FA0F2_.wvu.FilterData" localSheetId="0" hidden="1">'на 31.01.2021'!$A$7:$H$131</definedName>
    <definedName name="Z_95DCDA71_E71C_4701_B168_34A55CC7547D_.wvu.FilterData" localSheetId="0" hidden="1">'на 31.01.2021'!$A$7:$J$397</definedName>
    <definedName name="Z_95E04D27_058D_4765_8CB6_B789CC5A15B9_.wvu.FilterData" localSheetId="0" hidden="1">'на 31.01.2021'!$A$7:$J$397</definedName>
    <definedName name="Z_96167660_EA8B_4F7D_87A1_785E97B459B3_.wvu.FilterData" localSheetId="0" hidden="1">'на 31.01.2021'!$A$7:$H$131</definedName>
    <definedName name="Z_96879477_4713_4ABC_982A_7EB1C07B4DED_.wvu.FilterData" localSheetId="0" hidden="1">'на 31.01.2021'!$A$7:$H$131</definedName>
    <definedName name="Z_969E164A_AA47_4A3D_AECC_F3C5A8BBA40A_.wvu.FilterData" localSheetId="0" hidden="1">'на 31.01.2021'!$A$7:$J$397</definedName>
    <definedName name="Z_96C46F49_6CFA_47C5_9713_424D77847057_.wvu.FilterData" localSheetId="0" hidden="1">'на 31.01.2021'!$A$7:$J$397</definedName>
    <definedName name="Z_9780079B_2369_4362_9878_DE63286783A8_.wvu.FilterData" localSheetId="0" hidden="1">'на 31.01.2021'!$A$7:$J$397</definedName>
    <definedName name="Z_9789C022_BEB5_4A51_89C2_B2D27533BB96_.wvu.FilterData" localSheetId="0" hidden="1">'на 31.01.2021'!$A$7:$J$397</definedName>
    <definedName name="Z_97AF5CDA_9057_4A36_BC76_223B85F59585_.wvu.FilterData" localSheetId="0" hidden="1">'на 31.01.2021'!$A$7:$J$397</definedName>
    <definedName name="Z_97B55429_A18E_43B5_9AF8_FE73FCDE4BBB_.wvu.FilterData" localSheetId="0" hidden="1">'на 31.01.2021'!$A$7:$J$397</definedName>
    <definedName name="Z_97D68CA5_AD8F_44B6_A9B3_0D8C837D550D_.wvu.FilterData" localSheetId="0" hidden="1">'на 31.01.2021'!$A$7:$J$397</definedName>
    <definedName name="Z_97E2C09C_6040_4BDA_B6A0_AF60F993AC48_.wvu.FilterData" localSheetId="0" hidden="1">'на 31.01.2021'!$A$7:$J$397</definedName>
    <definedName name="Z_97F74FDF_2C27_4D85_A3A7_1EF51A8A2DFF_.wvu.FilterData" localSheetId="0" hidden="1">'на 31.01.2021'!$A$7:$H$131</definedName>
    <definedName name="Z_98620FAB_A12D_44CF_95E4_17A962FCE777_.wvu.FilterData" localSheetId="0" hidden="1">'на 31.01.2021'!$A$7:$J$397</definedName>
    <definedName name="Z_987C1B6D_28A7_49CB_BBF0_6C3FFB9FC1C5_.wvu.FilterData" localSheetId="0" hidden="1">'на 31.01.2021'!$A$7:$J$397</definedName>
    <definedName name="Z_98AE7DDA_90CE_4E15_AD8D_6630EEDB042C_.wvu.FilterData" localSheetId="0" hidden="1">'на 31.01.2021'!$A$7:$J$397</definedName>
    <definedName name="Z_98BF881C_EB9C_4397_B787_F3FB50ED2890_.wvu.FilterData" localSheetId="0" hidden="1">'на 31.01.2021'!$A$7:$J$397</definedName>
    <definedName name="Z_98E168F2_55D9_4CA5_BFC7_4762AF11FD48_.wvu.FilterData" localSheetId="0" hidden="1">'на 31.01.2021'!$A$7:$J$397</definedName>
    <definedName name="Z_998B8119_4FF3_4A16_838D_539C6AE34D55_.wvu.Cols" localSheetId="0" hidden="1">'на 31.01.2021'!#REF!,'на 31.01.2021'!#REF!</definedName>
    <definedName name="Z_998B8119_4FF3_4A16_838D_539C6AE34D55_.wvu.FilterData" localSheetId="0" hidden="1">'на 31.01.2021'!$A$7:$J$397</definedName>
    <definedName name="Z_998B8119_4FF3_4A16_838D_539C6AE34D55_.wvu.PrintArea" localSheetId="0" hidden="1">'на 31.01.2021'!$A$1:$J$176</definedName>
    <definedName name="Z_998B8119_4FF3_4A16_838D_539C6AE34D55_.wvu.PrintTitles" localSheetId="0" hidden="1">'на 31.01.2021'!$5:$8</definedName>
    <definedName name="Z_998B8119_4FF3_4A16_838D_539C6AE34D55_.wvu.Rows" localSheetId="0" hidden="1">'на 31.01.2021'!#REF!</definedName>
    <definedName name="Z_99950613_28E7_4EC2_B918_559A2757B0A9_.wvu.FilterData" localSheetId="0" hidden="1">'на 31.01.2021'!$A$7:$J$397</definedName>
    <definedName name="Z_99950613_28E7_4EC2_B918_559A2757B0A9_.wvu.PrintArea" localSheetId="0" hidden="1">'на 31.01.2021'!$A$1:$J$182</definedName>
    <definedName name="Z_99950613_28E7_4EC2_B918_559A2757B0A9_.wvu.PrintTitles" localSheetId="0" hidden="1">'на 31.01.2021'!$5:$8</definedName>
    <definedName name="Z_99A00621_53DB_4FBF_8383_336AC7B2FEE0_.wvu.FilterData" localSheetId="0" hidden="1">'на 31.01.2021'!$A$7:$J$397</definedName>
    <definedName name="Z_9A28E7E9_55CD_40D9_9E29_E07B8DD3C238_.wvu.FilterData" localSheetId="0" hidden="1">'на 31.01.2021'!$A$7:$J$397</definedName>
    <definedName name="Z_9A6418C5_C15B_4481_8C01_E36546203821_.wvu.FilterData" localSheetId="0" hidden="1">'на 31.01.2021'!$A$7:$J$397</definedName>
    <definedName name="Z_9A769443_7DFA_43D5_AB26_6F2EEF53DAF1_.wvu.FilterData" localSheetId="0" hidden="1">'на 31.01.2021'!$A$7:$H$131</definedName>
    <definedName name="Z_9A867A2D_A50A_44FA_836D_C92580FE5490_.wvu.FilterData" localSheetId="0" hidden="1">'на 31.01.2021'!$A$7:$J$397</definedName>
    <definedName name="Z_9A8805C9_3F9C_4C37_94BC_61EEF8D2C885_.wvu.FilterData" localSheetId="0" hidden="1">'на 31.01.2021'!$A$7:$J$397</definedName>
    <definedName name="Z_9A8CADCF_85D0_4D32_80F2_6CE3DE83CA66_.wvu.FilterData" localSheetId="0" hidden="1">'на 31.01.2021'!$A$7:$J$397</definedName>
    <definedName name="Z_9B640DD4_FBFD_444A_B4D5_4A34ED79B9BC_.wvu.FilterData" localSheetId="0" hidden="1">'на 31.01.2021'!$A$7:$J$397</definedName>
    <definedName name="Z_9B77C18C_32C0_4A8F_8326_B1F3EFEE1CFC_.wvu.FilterData" localSheetId="0" hidden="1">'на 31.01.2021'!$A$7:$J$397</definedName>
    <definedName name="Z_9C310551_EC8B_4B87_B5AF_39FC532C6FE3_.wvu.FilterData" localSheetId="0" hidden="1">'на 31.01.2021'!$A$7:$H$131</definedName>
    <definedName name="Z_9C38FBC7_6E93_40A5_BD30_7720FC92D0D4_.wvu.FilterData" localSheetId="0" hidden="1">'на 31.01.2021'!$A$7:$J$397</definedName>
    <definedName name="Z_9C9C6403_3B1D_44F0_9126_C822E2C48F50_.wvu.FilterData" localSheetId="0" hidden="1">'на 31.01.2021'!$A$7:$J$397</definedName>
    <definedName name="Z_9CB26755_9CF3_42C9_A567_6FF9CCE0F397_.wvu.FilterData" localSheetId="0" hidden="1">'на 31.01.2021'!$A$7:$J$397</definedName>
    <definedName name="Z_9CE1F91A_5326_41A6_9CA7_C24ACCBE2F48_.wvu.FilterData" localSheetId="0" hidden="1">'на 31.01.2021'!$A$7:$J$397</definedName>
    <definedName name="Z_9D24C81C_5B18_4B40_BF88_7236C9CAE366_.wvu.FilterData" localSheetId="0" hidden="1">'на 31.01.2021'!$A$7:$H$131</definedName>
    <definedName name="Z_9DB67999_45BF_4538_9CF8_C9958A6A7967_.wvu.FilterData" localSheetId="0" hidden="1">'на 31.01.2021'!$A$7:$J$397</definedName>
    <definedName name="Z_9DE7839B_6B77_48C9_B008_4D6E417DD85D_.wvu.FilterData" localSheetId="0" hidden="1">'на 31.01.2021'!$A$7:$J$397</definedName>
    <definedName name="Z_9E1D944D_E62F_4660_B928_F956F86CCB3D_.wvu.FilterData" localSheetId="0" hidden="1">'на 31.01.2021'!$A$7:$J$397</definedName>
    <definedName name="Z_9E500623_C422_42E9_B57D_FB9A70C3BF5A_.wvu.FilterData" localSheetId="0" hidden="1">'на 31.01.2021'!$A$7:$J$397</definedName>
    <definedName name="Z_9E720D93_31F0_4636_BA00_6CE6F83F3651_.wvu.FilterData" localSheetId="0" hidden="1">'на 31.01.2021'!$A$7:$J$397</definedName>
    <definedName name="Z_9E7BD09E_D434_4E3C_9FAA_2900F6037295_.wvu.FilterData" localSheetId="0" hidden="1">'на 31.01.2021'!$A$7:$J$397</definedName>
    <definedName name="Z_9E943B7D_D4C7_443F_BC4C_8AB90546D8A5_.wvu.Cols" localSheetId="0" hidden="1">'на 31.01.2021'!#REF!,'на 31.01.2021'!#REF!</definedName>
    <definedName name="Z_9E943B7D_D4C7_443F_BC4C_8AB90546D8A5_.wvu.FilterData" localSheetId="0" hidden="1">'на 31.01.2021'!$A$3:$J$62</definedName>
    <definedName name="Z_9E943B7D_D4C7_443F_BC4C_8AB90546D8A5_.wvu.PrintTitles" localSheetId="0" hidden="1">'на 31.01.2021'!$5:$8</definedName>
    <definedName name="Z_9E943B7D_D4C7_443F_BC4C_8AB90546D8A5_.wvu.Rows" localSheetId="0" hidden="1">'на 31.01.2021'!#REF!,'на 31.01.2021'!#REF!,'на 31.01.2021'!#REF!,'на 31.01.2021'!#REF!,'на 31.01.2021'!#REF!,'на 31.01.2021'!#REF!,'на 31.01.2021'!#REF!,'на 31.01.2021'!#REF!,'на 31.01.2021'!#REF!,'на 31.01.2021'!#REF!,'на 31.01.2021'!#REF!,'на 31.01.2021'!#REF!,'на 31.01.2021'!#REF!,'на 31.01.2021'!#REF!,'на 31.01.2021'!#REF!,'на 31.01.2021'!#REF!,'на 31.01.2021'!#REF!,'на 31.01.2021'!#REF!,'на 31.01.2021'!#REF!,'на 31.01.2021'!#REF!</definedName>
    <definedName name="Z_9EC99D85_9CBB_4D41_A0AC_5A782960B43C_.wvu.FilterData" localSheetId="0" hidden="1">'на 31.01.2021'!$A$7:$H$131</definedName>
    <definedName name="Z_9EE9225B_6C4B_479E_B8A3_AD0EB35235F9_.wvu.FilterData" localSheetId="0" hidden="1">'на 31.01.2021'!$A$7:$J$397</definedName>
    <definedName name="Z_9F469FEB_94D1_4BA9_BDF6_0A94C53541EA_.wvu.FilterData" localSheetId="0" hidden="1">'на 31.01.2021'!$A$7:$J$397</definedName>
    <definedName name="Z_9FA29541_62F4_4CED_BF33_19F6BA57578F_.wvu.Cols" localSheetId="0" hidden="1">'на 31.01.2021'!#REF!,'на 31.01.2021'!#REF!</definedName>
    <definedName name="Z_9FA29541_62F4_4CED_BF33_19F6BA57578F_.wvu.FilterData" localSheetId="0" hidden="1">'на 31.01.2021'!$A$7:$J$397</definedName>
    <definedName name="Z_9FA29541_62F4_4CED_BF33_19F6BA57578F_.wvu.PrintArea" localSheetId="0" hidden="1">'на 31.01.2021'!$A$1:$J$176</definedName>
    <definedName name="Z_9FA29541_62F4_4CED_BF33_19F6BA57578F_.wvu.PrintTitles" localSheetId="0" hidden="1">'на 31.01.2021'!$5:$8</definedName>
    <definedName name="Z_9FDAEEB9_7434_4701_B9D3_AEFADA35D37B_.wvu.FilterData" localSheetId="0" hidden="1">'на 31.01.2021'!$A$7:$J$397</definedName>
    <definedName name="Z_A03C4C06_B945_48DE_83E2_706D18377BFA_.wvu.FilterData" localSheetId="0" hidden="1">'на 31.01.2021'!$A$7:$J$397</definedName>
    <definedName name="Z_A0441A70_4C93_4AA0_AF04_3A7C9239CEF3_.wvu.FilterData" localSheetId="0" hidden="1">'на 31.01.2021'!$A$7:$J$397</definedName>
    <definedName name="Z_A076AA26_B89C_401B_BFC1_DBB6CC9D6D95_.wvu.FilterData" localSheetId="0" hidden="1">'на 31.01.2021'!$A$7:$J$397</definedName>
    <definedName name="Z_A08B7B60_BE09_484D_B75E_15D9DE206B17_.wvu.FilterData" localSheetId="0" hidden="1">'на 31.01.2021'!$A$7:$J$397</definedName>
    <definedName name="Z_A0963EEC_5578_46DF_B7B0_2B9F8CADC5B9_.wvu.FilterData" localSheetId="0" hidden="1">'на 31.01.2021'!$A$7:$J$397</definedName>
    <definedName name="Z_A0A3CD9B_2436_40D7_91DB_589A95FBBF00_.wvu.FilterData" localSheetId="0" hidden="1">'на 31.01.2021'!$A$7:$J$397</definedName>
    <definedName name="Z_A0A3CD9B_2436_40D7_91DB_589A95FBBF00_.wvu.PrintArea" localSheetId="0" hidden="1">'на 31.01.2021'!$A$1:$J$196</definedName>
    <definedName name="Z_A0A3CD9B_2436_40D7_91DB_589A95FBBF00_.wvu.PrintTitles" localSheetId="0" hidden="1">'на 31.01.2021'!$5:$8</definedName>
    <definedName name="Z_A0B88556_74B6_47DD_919E_F05FE459C0D2_.wvu.FilterData" localSheetId="0" hidden="1">'на 31.01.2021'!$A$7:$J$397</definedName>
    <definedName name="Z_A0EB0A04_1124_498B_8C4B_C1E25B53C1A8_.wvu.FilterData" localSheetId="0" hidden="1">'на 31.01.2021'!$A$7:$H$131</definedName>
    <definedName name="Z_A0F76A4B_6862_4C98_8A93_2EBAEE1B6BB0_.wvu.FilterData" localSheetId="0" hidden="1">'на 31.01.2021'!$A$7:$J$397</definedName>
    <definedName name="Z_A113B19A_DB2C_4585_AED7_B7EF9F05E57E_.wvu.FilterData" localSheetId="0" hidden="1">'на 31.01.2021'!$A$7:$J$397</definedName>
    <definedName name="Z_A1252AD3_62A9_4B5D_B0FA_98A0DCCDEFC0_.wvu.FilterData" localSheetId="0" hidden="1">'на 31.01.2021'!$A$7:$J$397</definedName>
    <definedName name="Z_A16EB437_3CC8_4E6F_BBBC_69B23743E827_.wvu.FilterData" localSheetId="0" hidden="1">'на 31.01.2021'!$A$7:$J$397</definedName>
    <definedName name="Z_A1D433E9_C75F_4412_BF40_B52D987155DD_.wvu.FilterData" localSheetId="0" hidden="1">'на 31.01.2021'!$A$7:$J$397</definedName>
    <definedName name="Z_A1F73EBC_FDF3_4E2E_ACF3_35A0CE17D52C_.wvu.FilterData" localSheetId="0" hidden="1">'на 31.01.2021'!$A$7:$J$397</definedName>
    <definedName name="Z_A21CB1BD_5236_485F_8FCB_D43C0EB079B8_.wvu.FilterData" localSheetId="0" hidden="1">'на 31.01.2021'!$A$7:$J$397</definedName>
    <definedName name="Z_A248318D_C9F8_4612_8459_D14731DC6963_.wvu.FilterData" localSheetId="0" hidden="1">'на 31.01.2021'!$A$7:$J$397</definedName>
    <definedName name="Z_A2611F3A_C06C_4662_B39E_6F08BA7C9B14_.wvu.FilterData" localSheetId="0" hidden="1">'на 31.01.2021'!$A$7:$H$131</definedName>
    <definedName name="Z_A28DA500_33FC_4913_B21A_3E2D7ED7A130_.wvu.FilterData" localSheetId="0" hidden="1">'на 31.01.2021'!$A$7:$H$131</definedName>
    <definedName name="Z_A37CB508_4B3B_4626_B2D4_41A961FED620_.wvu.FilterData" localSheetId="0" hidden="1">'на 31.01.2021'!$A$7:$J$397</definedName>
    <definedName name="Z_A38250FB_559C_49CE_918A_6673F9586B86_.wvu.FilterData" localSheetId="0" hidden="1">'на 31.01.2021'!$A$7:$J$397</definedName>
    <definedName name="Z_A3A455A0_D439_4DB6_9552_34013CFCFF6F_.wvu.FilterData" localSheetId="0" hidden="1">'на 31.01.2021'!$A$7:$J$397</definedName>
    <definedName name="Z_A43F854D_D5F8_4D22_A3A2_377329C9E300_.wvu.FilterData" localSheetId="0" hidden="1">'на 31.01.2021'!$A$7:$J$397</definedName>
    <definedName name="Z_A493CE42_CB3C_4296_B6F9_DECBE584245E_.wvu.FilterData" localSheetId="0" hidden="1">'на 31.01.2021'!$A$7:$J$397</definedName>
    <definedName name="Z_A5169FE8_9D26_44E6_A6EA_F78B40E1DE01_.wvu.FilterData" localSheetId="0" hidden="1">'на 31.01.2021'!$A$7:$J$397</definedName>
    <definedName name="Z_A545B35E_D99D_4094_9EF0_1F003BB186C8_.wvu.FilterData" localSheetId="0" hidden="1">'на 31.01.2021'!$A$7:$J$397</definedName>
    <definedName name="Z_A57C42F9_18B1_4AA0_97AE_4F8F0C3D5B4A_.wvu.FilterData" localSheetId="0" hidden="1">'на 31.01.2021'!$A$7:$J$397</definedName>
    <definedName name="Z_A58EC50F_4C51_4CEE_AAEE_87B66F6A25CE_.wvu.FilterData" localSheetId="0" hidden="1">'на 31.01.2021'!$A$7:$J$397</definedName>
    <definedName name="Z_A62258B9_7768_4C4F_AFFC_537782E81CFF_.wvu.FilterData" localSheetId="0" hidden="1">'на 31.01.2021'!$A$7:$H$131</definedName>
    <definedName name="Z_A65D4FF6_26A1_47FE_AF98_41E05002FB1E_.wvu.FilterData" localSheetId="0" hidden="1">'на 31.01.2021'!$A$7:$H$131</definedName>
    <definedName name="Z_A6816A2A_A381_4629_A196_A2D2CBED046E_.wvu.FilterData" localSheetId="0" hidden="1">'на 31.01.2021'!$A$7:$J$397</definedName>
    <definedName name="Z_A6B98527_7CBF_4E4D_BDEA_9334A3EB779F_.wvu.Cols" localSheetId="0" hidden="1">'на 31.01.2021'!#REF!,'на 31.01.2021'!#REF!,'на 31.01.2021'!$K:$BM</definedName>
    <definedName name="Z_A6B98527_7CBF_4E4D_BDEA_9334A3EB779F_.wvu.FilterData" localSheetId="0" hidden="1">'на 31.01.2021'!$A$7:$J$397</definedName>
    <definedName name="Z_A6B98527_7CBF_4E4D_BDEA_9334A3EB779F_.wvu.PrintArea" localSheetId="0" hidden="1">'на 31.01.2021'!$A$1:$BM$176</definedName>
    <definedName name="Z_A6B98527_7CBF_4E4D_BDEA_9334A3EB779F_.wvu.PrintTitles" localSheetId="0" hidden="1">'на 31.01.2021'!$5:$7</definedName>
    <definedName name="Z_A80309A3_DC3C_4005_B42B_D4917A972961_.wvu.FilterData" localSheetId="0" hidden="1">'на 31.01.2021'!$A$7:$J$397</definedName>
    <definedName name="Z_A8612BC9_FCBF_471D_AC5E_53EED994AF30_.wvu.FilterData" localSheetId="0" hidden="1">'на 31.01.2021'!$A$7:$J$397</definedName>
    <definedName name="Z_A8EFE8CB_4B40_4A53_8B7A_29439E2B50D7_.wvu.FilterData" localSheetId="0" hidden="1">'на 31.01.2021'!$A$7:$J$397</definedName>
    <definedName name="Z_A98C96B5_CE3A_4FF9_B3E5_0DBB66ADC5BB_.wvu.FilterData" localSheetId="0" hidden="1">'на 31.01.2021'!$A$7:$H$131</definedName>
    <definedName name="Z_A9BB2943_E4B1_4809_A926_69F8C50E1CF2_.wvu.FilterData" localSheetId="0" hidden="1">'на 31.01.2021'!$A$7:$J$397</definedName>
    <definedName name="Z_AA2D48D6_A520_472C_A13E_9C86E59954B7_.wvu.FilterData" localSheetId="0" hidden="1">'на 31.01.2021'!$A$7:$J$397</definedName>
    <definedName name="Z_AA4C7BF5_07E0_4095_B165_D2AF600190FA_.wvu.FilterData" localSheetId="0" hidden="1">'на 31.01.2021'!$A$7:$H$131</definedName>
    <definedName name="Z_AAC4B5AB_1913_4D9C_A1FF_BD9345E009EB_.wvu.FilterData" localSheetId="0" hidden="1">'на 31.01.2021'!$A$7:$H$131</definedName>
    <definedName name="Z_AB20AEF7_931C_411F_91E6_F461408B5AE6_.wvu.FilterData" localSheetId="0" hidden="1">'на 31.01.2021'!$A$7:$J$397</definedName>
    <definedName name="Z_AB6F92E9_DF9D_4C91_986B_A24ACE20A074_.wvu.FilterData" localSheetId="0" hidden="1">'на 31.01.2021'!$A$7:$J$397</definedName>
    <definedName name="Z_ABA75302_0F6D_4886_9D81_1818E8870CAA_.wvu.FilterData" localSheetId="0" hidden="1">'на 31.01.2021'!$A$3:$K$181</definedName>
    <definedName name="Z_ABAF42E6_6CD6_46B1_A0C6_0099C207BC1C_.wvu.FilterData" localSheetId="0" hidden="1">'на 31.01.2021'!$A$7:$J$397</definedName>
    <definedName name="Z_ABF07E15_3FB5_46FA_8B18_72FA32E3F1DA_.wvu.FilterData" localSheetId="0" hidden="1">'на 31.01.2021'!$A$7:$J$397</definedName>
    <definedName name="Z_ACFE2E5A_B4BC_4793_B103_05F97C227772_.wvu.FilterData" localSheetId="0" hidden="1">'на 31.01.2021'!$A$7:$J$397</definedName>
    <definedName name="Z_AD079EA2_4E18_46EE_8E20_0C7923C917D2_.wvu.FilterData" localSheetId="0" hidden="1">'на 31.01.2021'!$A$7:$J$397</definedName>
    <definedName name="Z_AD5FD28B_B163_4E28_9CF1_4D777A9C7F23_.wvu.FilterData" localSheetId="0" hidden="1">'на 31.01.2021'!$A$7:$J$397</definedName>
    <definedName name="Z_ADA9DB4F_5BB1_4224_8DA9_14C27A67B61C_.wvu.FilterData" localSheetId="0" hidden="1">'на 31.01.2021'!$A$7:$J$397</definedName>
    <definedName name="Z_ADC07B81_DE66_492B_BBA5_997218302AD2_.wvu.FilterData" localSheetId="0" hidden="1">'на 31.01.2021'!$A$7:$J$397</definedName>
    <definedName name="Z_ADE318A0_9CB5_431A_AF2B_D561B19631D9_.wvu.FilterData" localSheetId="0" hidden="1">'на 31.01.2021'!$A$7:$J$397</definedName>
    <definedName name="Z_ADEB3242_7660_4E37_BB66_F38B3721740A_.wvu.FilterData" localSheetId="0" hidden="1">'на 31.01.2021'!$A$7:$J$397</definedName>
    <definedName name="Z_ADF53E9B_9172_4E3F_AC45_4FF59160C1DB_.wvu.FilterData" localSheetId="0" hidden="1">'на 31.01.2021'!$A$7:$J$397</definedName>
    <definedName name="Z_AEB68FDB_733B_4E71_B527_DB78F63BA639_.wvu.FilterData" localSheetId="0" hidden="1">'на 31.01.2021'!$A$7:$J$397</definedName>
    <definedName name="Z_AF01D870_77CB_46A2_A95B_3A27FF42EAA8_.wvu.FilterData" localSheetId="0" hidden="1">'на 31.01.2021'!$A$7:$H$131</definedName>
    <definedName name="Z_AF1AEFF5_9892_4FCB_BD3E_6CF1CEE1B71B_.wvu.FilterData" localSheetId="0" hidden="1">'на 31.01.2021'!$A$7:$J$397</definedName>
    <definedName name="Z_AF4D94A7_871B_4DAF_A524_EFBD1A653B6B_.wvu.FilterData" localSheetId="0" hidden="1">'на 31.01.2021'!$A$7:$J$397</definedName>
    <definedName name="Z_AF52B61E_FDEA_47EA_AEB5_644F9593AA6A_.wvu.FilterData" localSheetId="0" hidden="1">'на 31.01.2021'!$A$7:$J$397</definedName>
    <definedName name="Z_AF578863_5150_4761_94CC_531A4DF22DCE_.wvu.FilterData" localSheetId="0" hidden="1">'на 31.01.2021'!$A$7:$J$397</definedName>
    <definedName name="Z_AF5A4C14_51B2_4FAB_A1D5_7A115E23761D_.wvu.FilterData" localSheetId="0" hidden="1">'на 31.01.2021'!$A$7:$J$397</definedName>
    <definedName name="Z_AFA81EB9_2671_4E2A_8E75_7C4A62B9444A_.wvu.FilterData" localSheetId="0" hidden="1">'на 31.01.2021'!$A$7:$J$397</definedName>
    <definedName name="Z_AFABF6AA_2F6E_48B0_98F8_213EA30990B1_.wvu.FilterData" localSheetId="0" hidden="1">'на 31.01.2021'!$A$7:$J$397</definedName>
    <definedName name="Z_AFC26506_1EE1_430F_B247_3257CE41958A_.wvu.FilterData" localSheetId="0" hidden="1">'на 31.01.2021'!$A$7:$J$397</definedName>
    <definedName name="Z_B00B4D71_156E_4DD9_93CC_1F392CBA035F_.wvu.FilterData" localSheetId="0" hidden="1">'на 31.01.2021'!$A$7:$J$397</definedName>
    <definedName name="Z_B0B61858_D248_4F0B_95EB_A53482FBF19B_.wvu.FilterData" localSheetId="0" hidden="1">'на 31.01.2021'!$A$7:$J$397</definedName>
    <definedName name="Z_B0BB7BD4_E507_4D19_A9BF_6595068A89B5_.wvu.FilterData" localSheetId="0" hidden="1">'на 31.01.2021'!$A$7:$J$397</definedName>
    <definedName name="Z_B0E0BA3C_DE22_4F32_91F8_7EFC47C05F3D_.wvu.FilterData" localSheetId="0" hidden="1">'на 31.01.2021'!$A$7:$J$397</definedName>
    <definedName name="Z_B1092B1A_E83D_4B5A_8305_1FA97EA37480_.wvu.FilterData" localSheetId="0" hidden="1">'на 31.01.2021'!$A$7:$J$397</definedName>
    <definedName name="Z_B116361E_7ED4_4599_8694_C495BD23B202_.wvu.FilterData" localSheetId="0" hidden="1">'на 31.01.2021'!$A$7:$J$397</definedName>
    <definedName name="Z_B1378FA2_C7F2_4FA5_BEB6_CCDDC18D3830_.wvu.FilterData" localSheetId="0" hidden="1">'на 31.01.2021'!$A$7:$J$397</definedName>
    <definedName name="Z_B180D137_9F25_4AD4_9057_37928F1867A8_.wvu.FilterData" localSheetId="0" hidden="1">'на 31.01.2021'!$A$7:$H$131</definedName>
    <definedName name="Z_B1FA2CF0_321B_4787_93E8_EB6D5C78D6B5_.wvu.FilterData" localSheetId="0" hidden="1">'на 31.01.2021'!$A$7:$J$397</definedName>
    <definedName name="Z_B246A3A0_6AE0_4610_AE7A_F7490C26DBCA_.wvu.FilterData" localSheetId="0" hidden="1">'на 31.01.2021'!$A$7:$J$397</definedName>
    <definedName name="Z_B29CC05F_A051_4D5E_AA04_7123811DC381_.wvu.FilterData" localSheetId="0" hidden="1">'на 31.01.2021'!$A$7:$J$397</definedName>
    <definedName name="Z_B2C2530A_B98E_4F24_AE19_86FE9357633B_.wvu.FilterData" localSheetId="0" hidden="1">'на 31.01.2021'!$A$7:$J$397</definedName>
    <definedName name="Z_B2D38EAC_E767_43A7_B7A2_621639FE347D_.wvu.FilterData" localSheetId="0" hidden="1">'на 31.01.2021'!$A$7:$H$131</definedName>
    <definedName name="Z_B2E9D1B9_C3FE_4F75_89F4_46F3E34C24E4_.wvu.FilterData" localSheetId="0" hidden="1">'на 31.01.2021'!$A$7:$J$397</definedName>
    <definedName name="Z_B30FEF93_CDBE_4AC5_9298_7B65E13C3F79_.wvu.FilterData" localSheetId="0" hidden="1">'на 31.01.2021'!$A$7:$J$397</definedName>
    <definedName name="Z_B3114865_FFF9_40B7_B9E6_C3642102DCF9_.wvu.FilterData" localSheetId="0" hidden="1">'на 31.01.2021'!$A$7:$J$397</definedName>
    <definedName name="Z_B3339176_D3D0_4D7A_8AAB_C0B71F942A93_.wvu.FilterData" localSheetId="0" hidden="1">'на 31.01.2021'!$A$7:$H$131</definedName>
    <definedName name="Z_B350A9CC_C225_45B2_AEE1_E6A61C6949F5_.wvu.FilterData" localSheetId="0" hidden="1">'на 31.01.2021'!$A$7:$J$397</definedName>
    <definedName name="Z_B3600A72_2219_4522_9D71_3438906DADEB_.wvu.FilterData" localSheetId="0" hidden="1">'на 31.01.2021'!$A$7:$J$397</definedName>
    <definedName name="Z_B3655F0F_A78B_43E5_BFD5_814C66A7690F_.wvu.FilterData" localSheetId="0" hidden="1">'на 31.01.2021'!$A$7:$J$397</definedName>
    <definedName name="Z_B45FAC42_679D_43AB_B511_9E5492CAC2DB_.wvu.FilterData" localSheetId="0" hidden="1">'на 31.01.2021'!$A$7:$H$131</definedName>
    <definedName name="Z_B47A0A9E_665F_4B62_A9A6_650B391D5D49_.wvu.FilterData" localSheetId="0" hidden="1">'на 31.01.2021'!$A$7:$J$397</definedName>
    <definedName name="Z_B499C08D_A2E7_417F_A9B7_BFCE2B66534F_.wvu.FilterData" localSheetId="0" hidden="1">'на 31.01.2021'!$A$7:$J$397</definedName>
    <definedName name="Z_B4E448FF_1059_48E0_93CC_976057024FF4_.wvu.FilterData" localSheetId="0" hidden="1">'на 31.01.2021'!$A$7:$J$397</definedName>
    <definedName name="Z_B509A51A_98E0_4D86_A1E4_A5AB9AE9E52F_.wvu.FilterData" localSheetId="0" hidden="1">'на 31.01.2021'!$A$7:$J$397</definedName>
    <definedName name="Z_B537FA65_2A89_48F5_A855_62E73EDF1095_.wvu.FilterData" localSheetId="0" hidden="1">'на 31.01.2021'!$A$7:$J$397</definedName>
    <definedName name="Z_B543C7D0_E350_4DA4_A835_ADCB64A4D66D_.wvu.FilterData" localSheetId="0" hidden="1">'на 31.01.2021'!$A$7:$J$397</definedName>
    <definedName name="Z_B5533D56_E1AE_4DE7_8436_EF9CA55A4943_.wvu.FilterData" localSheetId="0" hidden="1">'на 31.01.2021'!$A$7:$J$397</definedName>
    <definedName name="Z_B56BEF44_39DC_4F5B_A5E5_157C237832AF_.wvu.FilterData" localSheetId="0" hidden="1">'на 31.01.2021'!$A$7:$H$131</definedName>
    <definedName name="Z_B575149D_1AE3_4570_9C6E_DBCC60810C82_.wvu.FilterData" localSheetId="0" hidden="1">'на 31.01.2021'!$A$7:$J$397</definedName>
    <definedName name="Z_B5A6FE62_B66C_45B1_AF17_B7686B0B3A3F_.wvu.FilterData" localSheetId="0" hidden="1">'на 31.01.2021'!$A$7:$J$397</definedName>
    <definedName name="Z_B603D180_E09A_4B9C_810F_9423EBA4A0EA_.wvu.FilterData" localSheetId="0" hidden="1">'на 31.01.2021'!$A$7:$J$397</definedName>
    <definedName name="Z_B666AFF1_6658_457A_A768_4BF1349F009A_.wvu.FilterData" localSheetId="0" hidden="1">'на 31.01.2021'!$A$7:$J$397</definedName>
    <definedName name="Z_B698776A_6A96_445D_9813_F5440DD90495_.wvu.FilterData" localSheetId="0" hidden="1">'на 31.01.2021'!$A$7:$J$397</definedName>
    <definedName name="Z_B6D72401_10F2_4D08_9A2D_EC1E2043D946_.wvu.FilterData" localSheetId="0" hidden="1">'на 31.01.2021'!$A$7:$J$397</definedName>
    <definedName name="Z_B6F11AB1_40C8_4880_BE42_1C35664CF325_.wvu.FilterData" localSheetId="0" hidden="1">'на 31.01.2021'!$A$7:$J$397</definedName>
    <definedName name="Z_B736B334_F8CF_4A1D_A747_B2B8CF3F3731_.wvu.FilterData" localSheetId="0" hidden="1">'на 31.01.2021'!$A$7:$J$397</definedName>
    <definedName name="Z_B7A22467_168B_475A_AC6B_F744F4990F6A_.wvu.FilterData" localSheetId="0" hidden="1">'на 31.01.2021'!$A$7:$J$397</definedName>
    <definedName name="Z_B7A4DC29_6CA3_48BD_BD2B_5EA61D250392_.wvu.FilterData" localSheetId="0" hidden="1">'на 31.01.2021'!$A$7:$H$131</definedName>
    <definedName name="Z_B7AA87B6_FA60_4A3A_B9B3_E470B82E05DB_.wvu.FilterData" localSheetId="0" hidden="1">'на 31.01.2021'!$A$7:$J$397</definedName>
    <definedName name="Z_B7D9DE91_6329_4AB9_BB45_131E306E53B9_.wvu.FilterData" localSheetId="0" hidden="1">'на 31.01.2021'!$A$7:$J$397</definedName>
    <definedName name="Z_B7F67755_3086_43A6_86E7_370F80E61BD0_.wvu.FilterData" localSheetId="0" hidden="1">'на 31.01.2021'!$A$7:$H$131</definedName>
    <definedName name="Z_B8283716_285A_45D5_8283_DCA7A3C9CFC7_.wvu.FilterData" localSheetId="0" hidden="1">'на 31.01.2021'!$A$7:$J$397</definedName>
    <definedName name="Z_B858041A_E0C9_4C5A_A736_A0DA4684B712_.wvu.FilterData" localSheetId="0" hidden="1">'на 31.01.2021'!$A$7:$J$397</definedName>
    <definedName name="Z_B88DEA47_DC50_452B_A428_57311C34DA8D_.wvu.FilterData" localSheetId="0" hidden="1">'на 31.01.2021'!$A$7:$J$397</definedName>
    <definedName name="Z_B898A439_2A40_408A_B02D_FB1508A09127_.wvu.FilterData" localSheetId="0" hidden="1">'на 31.01.2021'!$A$7:$J$397</definedName>
    <definedName name="Z_B8A45854_EBFF_49DF_A473_1D4385A7C5CE_.wvu.FilterData" localSheetId="0" hidden="1">'на 31.01.2021'!$A$7:$J$397</definedName>
    <definedName name="Z_B8EDA240_D337_4165_927F_4408D011F4B1_.wvu.FilterData" localSheetId="0" hidden="1">'на 31.01.2021'!$A$7:$J$397</definedName>
    <definedName name="Z_B908EE8E_4AFB_4152_A270_8C591D48DDA3_.wvu.FilterData" localSheetId="0" hidden="1">'на 31.01.2021'!$A$7:$J$397</definedName>
    <definedName name="Z_B94999B0_3597_431C_9F36_97A338C842BB_.wvu.FilterData" localSheetId="0" hidden="1">'на 31.01.2021'!$A$7:$J$397</definedName>
    <definedName name="Z_B9A29D57_1D84_4BB4_A72C_EF14D2D8DD4E_.wvu.FilterData" localSheetId="0" hidden="1">'на 31.01.2021'!$A$7:$J$397</definedName>
    <definedName name="Z_B9E4A290_7C7B_4FC4_B3B5_77FC903959FC_.wvu.FilterData" localSheetId="0" hidden="1">'на 31.01.2021'!$A$7:$J$397</definedName>
    <definedName name="Z_B9FDB936_DEDC_405B_AC55_3262523808BE_.wvu.FilterData" localSheetId="0" hidden="1">'на 31.01.2021'!$A$7:$J$397</definedName>
    <definedName name="Z_BAB4825B_2E54_4A6C_A72D_1F8E7B4FEFFB_.wvu.FilterData" localSheetId="0" hidden="1">'на 31.01.2021'!$A$7:$J$397</definedName>
    <definedName name="Z_BAFB3A8F_5ACD_4C4A_A33C_831C754D88C0_.wvu.FilterData" localSheetId="0" hidden="1">'на 31.01.2021'!$A$7:$J$397</definedName>
    <definedName name="Z_BB12E75B_C0CD_4F27_B16D_E901B605B487_.wvu.FilterData" localSheetId="0" hidden="1">'на 31.01.2021'!$A$7:$J$397</definedName>
    <definedName name="Z_BB8AF508_3D02_4D84_A6EB_5A5E5B195A63_.wvu.FilterData" localSheetId="0" hidden="1">'на 31.01.2021'!$A$7:$J$397</definedName>
    <definedName name="Z_BBED0997_5705_4C3C_95F1_5444E893BE19_.wvu.FilterData" localSheetId="0" hidden="1">'на 31.01.2021'!$A$7:$J$397</definedName>
    <definedName name="Z_BC09D690_D177_4FC8_AE1F_8F0F0D5C6ECD_.wvu.FilterData" localSheetId="0" hidden="1">'на 31.01.2021'!$A$7:$J$397</definedName>
    <definedName name="Z_BC202F3F_4E55_462F_AFE4_24E3BB6517B3_.wvu.FilterData" localSheetId="0" hidden="1">'на 31.01.2021'!$A$7:$J$397</definedName>
    <definedName name="Z_BC6910FC_42F8_457B_8F8D_9BC0111CE283_.wvu.FilterData" localSheetId="0" hidden="1">'на 31.01.2021'!$A$7:$J$397</definedName>
    <definedName name="Z_BC6F809F_AC47_40B9_89F0_DED73C273CA2_.wvu.FilterData" localSheetId="0" hidden="1">'на 31.01.2021'!$A$7:$J$397</definedName>
    <definedName name="Z_BCD07E9A_8689_4B9C_BA91_8604AE8338A3_.wvu.FilterData" localSheetId="0" hidden="1">'на 31.01.2021'!$A$7:$J$397</definedName>
    <definedName name="Z_BCF65237_BF57_4D05_AF7D_B308B711FA15_.wvu.FilterData" localSheetId="0" hidden="1">'на 31.01.2021'!$A$7:$J$397</definedName>
    <definedName name="Z_BD08DE99_B722_4C7F_897B_080446202D0F_.wvu.FilterData" localSheetId="0" hidden="1">'на 31.01.2021'!$A$7:$J$397</definedName>
    <definedName name="Z_BD43FB27_5C5A_40CF_A333_A059BA765D4E_.wvu.FilterData" localSheetId="0" hidden="1">'на 31.01.2021'!$A$7:$J$397</definedName>
    <definedName name="Z_BD690439_1CC5_4E37_A0E9_1B65A930CD21_.wvu.FilterData" localSheetId="0" hidden="1">'на 31.01.2021'!$A$7:$J$397</definedName>
    <definedName name="Z_BD707806_8F10_492F_81AE_A7900A187828_.wvu.FilterData" localSheetId="0" hidden="1">'на 31.01.2021'!$A$3:$K$181</definedName>
    <definedName name="Z_BD822A95_4AA3_4CF6_94E8_04D2B9283308_.wvu.FilterData" localSheetId="0" hidden="1">'на 31.01.2021'!$A$7:$J$397</definedName>
    <definedName name="Z_BDD573CF_BFE0_4002_B5F7_E438A5DAD635_.wvu.FilterData" localSheetId="0" hidden="1">'на 31.01.2021'!$A$7:$J$397</definedName>
    <definedName name="Z_BE34DAD4_4A0A_4E88_B75B_FC1355A3DB9B_.wvu.FilterData" localSheetId="0" hidden="1">'на 31.01.2021'!$A$7:$J$397</definedName>
    <definedName name="Z_BE3F7214_4B0C_40FA_B4F7_B0F38416BCEF_.wvu.FilterData" localSheetId="0" hidden="1">'на 31.01.2021'!$A$7:$J$397</definedName>
    <definedName name="Z_BE41C01B_5C79_4BA0_8F6F_0E99B8B69C13_.wvu.FilterData" localSheetId="0" hidden="1">'на 31.01.2021'!$A$7:$J$397</definedName>
    <definedName name="Z_BE442298_736F_47F5_9592_76FFCCDA59DB_.wvu.FilterData" localSheetId="0" hidden="1">'на 31.01.2021'!$A$7:$H$131</definedName>
    <definedName name="Z_BE493141_BDA3_49D9_A030_4FFD7C06A521_.wvu.FilterData" localSheetId="0" hidden="1">'на 31.01.2021'!$A$7:$J$397</definedName>
    <definedName name="Z_BE6B1708_951F_4834_B0E1_EB03AAA7B777_.wvu.FilterData" localSheetId="0" hidden="1">'на 31.01.2021'!$A$7:$J$397</definedName>
    <definedName name="Z_BE842559_6B14_41AC_A92A_4E50A6CE8B79_.wvu.FilterData" localSheetId="0" hidden="1">'на 31.01.2021'!$A$7:$J$397</definedName>
    <definedName name="Z_BE97AC31_BFEB_4520_BC44_68B0C987C70A_.wvu.FilterData" localSheetId="0" hidden="1">'на 31.01.2021'!$A$7:$J$397</definedName>
    <definedName name="Z_BEA0FDBA_BB07_4C19_8BBD_5E57EE395C09_.wvu.FilterData" localSheetId="0" hidden="1">'на 31.01.2021'!$A$7:$J$397</definedName>
    <definedName name="Z_BEA0FDBA_BB07_4C19_8BBD_5E57EE395C09_.wvu.PrintArea" localSheetId="0" hidden="1">'на 31.01.2021'!$A$1:$J$196</definedName>
    <definedName name="Z_BEA0FDBA_BB07_4C19_8BBD_5E57EE395C09_.wvu.PrintTitles" localSheetId="0" hidden="1">'на 31.01.2021'!$5:$8</definedName>
    <definedName name="Z_BF22223F_B516_45E8_9C4B_DD4CB4CE2C48_.wvu.FilterData" localSheetId="0" hidden="1">'на 31.01.2021'!$A$7:$J$397</definedName>
    <definedName name="Z_BF637C80_8201_4090_9CCD_1BDD42F55943_.wvu.FilterData" localSheetId="0" hidden="1">'на 31.01.2021'!$A$7:$J$397</definedName>
    <definedName name="Z_BF65F093_304D_44F0_BF26_E5F8F9093CF5_.wvu.FilterData" localSheetId="0" hidden="1">'на 31.01.2021'!$A$7:$J$62</definedName>
    <definedName name="Z_C02D2AC3_00AB_4B4C_8299_349FC338B994_.wvu.FilterData" localSheetId="0" hidden="1">'на 31.01.2021'!$A$7:$J$397</definedName>
    <definedName name="Z_C06B54EB_7783_4454_98A9_667EC52BEC0B_.wvu.FilterData" localSheetId="0" hidden="1">'на 31.01.2021'!$A$7:$J$397</definedName>
    <definedName name="Z_C0E14968_138D_48A2_9D67_80D62DD131B4_.wvu.FilterData" localSheetId="0" hidden="1">'на 31.01.2021'!$A$7:$J$397</definedName>
    <definedName name="Z_C0ED18A2_48B4_4C82_979B_4B80DB79BC08_.wvu.FilterData" localSheetId="0" hidden="1">'на 31.01.2021'!$A$7:$J$397</definedName>
    <definedName name="Z_C106F923_AD55_472E_86A3_2C4C13F084E8_.wvu.FilterData" localSheetId="0" hidden="1">'на 31.01.2021'!$A$7:$J$397</definedName>
    <definedName name="Z_C140C6EF_B272_4886_8555_3A3DB8A6C4A0_.wvu.FilterData" localSheetId="0" hidden="1">'на 31.01.2021'!$A$7:$J$397</definedName>
    <definedName name="Z_C14C28B9_3A8B_4F55_AC1E_B6D3DA6398D5_.wvu.FilterData" localSheetId="0" hidden="1">'на 31.01.2021'!$A$7:$J$397</definedName>
    <definedName name="Z_C276A679_E43E_444B_B0E9_B307A301A03A_.wvu.FilterData" localSheetId="0" hidden="1">'на 31.01.2021'!$A$7:$J$397</definedName>
    <definedName name="Z_C27BA0A8_746D_45AD_B889_823A6BAE07E3_.wvu.FilterData" localSheetId="0" hidden="1">'на 31.01.2021'!$A$7:$J$397</definedName>
    <definedName name="Z_C2CB459F_7FD6_4B1B_96BE_4FB4C3354701_.wvu.FilterData" localSheetId="0" hidden="1">'на 31.01.2021'!$A$7:$J$397</definedName>
    <definedName name="Z_C2E7FF11_4F7B_4EA9_AD45_A8385AC4BC24_.wvu.FilterData" localSheetId="0" hidden="1">'на 31.01.2021'!$A$7:$H$131</definedName>
    <definedName name="Z_C2EFA1FD_449D_47F2_B7E9_2EBC23C15369_.wvu.FilterData" localSheetId="0" hidden="1">'на 31.01.2021'!$A$7:$J$397</definedName>
    <definedName name="Z_C35C56D1_B129_4866_84BA_2C2957BC8254_.wvu.FilterData" localSheetId="0" hidden="1">'на 31.01.2021'!$A$7:$J$397</definedName>
    <definedName name="Z_C3E7B974_7E68_49C9_8A66_DEBBC3D71CB8_.wvu.FilterData" localSheetId="0" hidden="1">'на 31.01.2021'!$A$7:$H$131</definedName>
    <definedName name="Z_C3E97E4D_03A9_422E_8E65_116E90E7DE0A_.wvu.FilterData" localSheetId="0" hidden="1">'на 31.01.2021'!$A$7:$J$397</definedName>
    <definedName name="Z_C4456EF4_CF59_4991_B229_6153353D7E80_.wvu.FilterData" localSheetId="0" hidden="1">'на 31.01.2021'!$A$7:$J$397</definedName>
    <definedName name="Z_C47D5376_4107_461D_B353_0F0CCA5A27B8_.wvu.FilterData" localSheetId="0" hidden="1">'на 31.01.2021'!$A$7:$H$131</definedName>
    <definedName name="Z_C4A81194_E272_4927_9E06_D47C43E50753_.wvu.FilterData" localSheetId="0" hidden="1">'на 31.01.2021'!$A$7:$J$397</definedName>
    <definedName name="Z_C4E388F3_F33E_45AF_8E75_3BD450853C20_.wvu.FilterData" localSheetId="0" hidden="1">'на 31.01.2021'!$A$7:$J$397</definedName>
    <definedName name="Z_C55D9313_9108_41CA_AD0E_FE2F7292C638_.wvu.FilterData" localSheetId="0" hidden="1">'на 31.01.2021'!$A$7:$H$131</definedName>
    <definedName name="Z_C5A38A18_427F_40C3_A14B_55DA8E81FB09_.wvu.FilterData" localSheetId="0" hidden="1">'на 31.01.2021'!$A$7:$J$397</definedName>
    <definedName name="Z_C5D84F85_3611_4C2A_903D_ECFF3A3DA3D9_.wvu.FilterData" localSheetId="0" hidden="1">'на 31.01.2021'!$A$7:$H$131</definedName>
    <definedName name="Z_C636DE0B_BC5D_45AA_89BD_B628CA1FE119_.wvu.FilterData" localSheetId="0" hidden="1">'на 31.01.2021'!$A$7:$J$397</definedName>
    <definedName name="Z_C64B304D_8D18_4BBF_B3F7_BCB025A35D1F_.wvu.FilterData" localSheetId="0" hidden="1">'на 31.01.2021'!$A$7:$J$397</definedName>
    <definedName name="Z_C70C85CF_5ADB_4631_87C7_BA23E9BE3196_.wvu.FilterData" localSheetId="0" hidden="1">'на 31.01.2021'!$A$7:$J$397</definedName>
    <definedName name="Z_C724E918_D9E1_49FD_BF22_DDB90B7F8E3F_.wvu.FilterData" localSheetId="0" hidden="1">'на 31.01.2021'!$A$7:$J$397</definedName>
    <definedName name="Z_C74598AC_1D4B_466D_8455_294C1A2E69BB_.wvu.FilterData" localSheetId="0" hidden="1">'на 31.01.2021'!$A$7:$H$131</definedName>
    <definedName name="Z_C745CD1F_9AA3_43D8_A7DA_ABDAF8508B62_.wvu.FilterData" localSheetId="0" hidden="1">'на 31.01.2021'!$A$7:$J$397</definedName>
    <definedName name="Z_C77795A2_6414_4CC8_AA0C_59805D660811_.wvu.FilterData" localSheetId="0" hidden="1">'на 31.01.2021'!$A$7:$J$397</definedName>
    <definedName name="Z_C7B45388_19BF_40B6_BABC_45E74244A2D0_.wvu.FilterData" localSheetId="0" hidden="1">'на 31.01.2021'!$A$7:$J$397</definedName>
    <definedName name="Z_C7C64E17_05B7_45D2_8C2E_DC9F64D44430_.wvu.FilterData" localSheetId="0" hidden="1">'на 31.01.2021'!$A$7:$J$397</definedName>
    <definedName name="Z_C7DB809B_EB90_4CA8_929B_8A5AA3E83B84_.wvu.FilterData" localSheetId="0" hidden="1">'на 31.01.2021'!$A$7:$J$397</definedName>
    <definedName name="Z_C7E20E3E_9EFC_468B_B8E7_8CC7B0A619FB_.wvu.FilterData" localSheetId="0" hidden="1">'на 31.01.2021'!$A$7:$J$397</definedName>
    <definedName name="Z_C84F2BDE_C59B_4946_9050_3D804EB14464_.wvu.FilterData" localSheetId="0" hidden="1">'на 31.01.2021'!$A$7:$J$397</definedName>
    <definedName name="Z_C8544891_FA2D_4348_8F5A_3864908C96CE_.wvu.FilterData" localSheetId="0" hidden="1">'на 31.01.2021'!$A$7:$J$397</definedName>
    <definedName name="Z_C8579552_11B1_4140_9659_E1DA02EF9DD1_.wvu.FilterData" localSheetId="0" hidden="1">'на 31.01.2021'!$A$7:$J$397</definedName>
    <definedName name="Z_C8C7D91A_0101_429D_A7C4_25C2A366909A_.wvu.Cols" localSheetId="0" hidden="1">'на 31.01.2021'!#REF!,'на 31.01.2021'!#REF!</definedName>
    <definedName name="Z_C8C7D91A_0101_429D_A7C4_25C2A366909A_.wvu.FilterData" localSheetId="0" hidden="1">'на 31.01.2021'!$A$7:$J$62</definedName>
    <definedName name="Z_C8C7D91A_0101_429D_A7C4_25C2A366909A_.wvu.Rows" localSheetId="0" hidden="1">'на 31.01.2021'!#REF!,'на 31.01.2021'!#REF!,'на 31.01.2021'!#REF!,'на 31.01.2021'!#REF!,'на 31.01.2021'!#REF!,'на 31.01.2021'!#REF!,'на 31.01.2021'!#REF!,'на 31.01.2021'!#REF!,'на 31.01.2021'!#REF!,'на 31.01.2021'!#REF!</definedName>
    <definedName name="Z_C9081176_529C_43E8_8E20_8AC24E7C2D35_.wvu.FilterData" localSheetId="0" hidden="1">'на 31.01.2021'!$A$7:$J$397</definedName>
    <definedName name="Z_C92DFED3_0457_4ADD_A0DC_DCDA692FFBED_.wvu.FilterData" localSheetId="0" hidden="1">'на 31.01.2021'!$A$7:$J$397</definedName>
    <definedName name="Z_C9339390_6849_4952_8898_4133E1235E89_.wvu.FilterData" localSheetId="0" hidden="1">'на 31.01.2021'!$A$7:$J$397</definedName>
    <definedName name="Z_C94FB5D5_E515_4327_B4DC_AC3D7C1A6363_.wvu.FilterData" localSheetId="0" hidden="1">'на 31.01.2021'!$A$7:$J$397</definedName>
    <definedName name="Z_C97ACF3E_ACD3_4C9D_94FA_EA6F3D46505E_.wvu.FilterData" localSheetId="0" hidden="1">'на 31.01.2021'!$A$7:$J$397</definedName>
    <definedName name="Z_C98B4A4E_FC1F_45B3_ABB0_7DC9BD4B8057_.wvu.FilterData" localSheetId="0" hidden="1">'на 31.01.2021'!$A$7:$H$131</definedName>
    <definedName name="Z_C9A5AE8B_0A38_4D54_B36F_AFD2A577F3EF_.wvu.FilterData" localSheetId="0" hidden="1">'на 31.01.2021'!$A$7:$J$397</definedName>
    <definedName name="Z_CA384592_0CFD_4322_A4EB_34EC04693944_.wvu.Cols" localSheetId="0" hidden="1">'на 31.01.2021'!$K:$M</definedName>
    <definedName name="Z_CA384592_0CFD_4322_A4EB_34EC04693944_.wvu.FilterData" localSheetId="0" hidden="1">'на 31.01.2021'!$A$7:$J$397</definedName>
    <definedName name="Z_CA384592_0CFD_4322_A4EB_34EC04693944_.wvu.PrintArea" localSheetId="0" hidden="1">'на 31.01.2021'!$A$1:$J$196</definedName>
    <definedName name="Z_CA384592_0CFD_4322_A4EB_34EC04693944_.wvu.PrintTitles" localSheetId="0" hidden="1">'на 31.01.2021'!$5:$8</definedName>
    <definedName name="Z_CAABA8F8_73A9_4D5F_A949_7D5636830179_.wvu.FilterData" localSheetId="0" hidden="1">'на 31.01.2021'!$A$7:$J$397</definedName>
    <definedName name="Z_CAAD7F8A_A328_4C0A_9ECF_2AD83A08D699_.wvu.FilterData" localSheetId="0" hidden="1">'на 31.01.2021'!$A$7:$H$131</definedName>
    <definedName name="Z_CB1A56DC_A135_41E6_8A02_AE4E518C879F_.wvu.FilterData" localSheetId="0" hidden="1">'на 31.01.2021'!$A$7:$J$397</definedName>
    <definedName name="Z_CB226949_BC9D_4E15_A3B1_A4219F35EADA_.wvu.FilterData" localSheetId="0" hidden="1">'на 31.01.2021'!$A$7:$J$397</definedName>
    <definedName name="Z_CB37E750_1F35_4C0A_B3BA_F688CA9C8186_.wvu.FilterData" localSheetId="0" hidden="1">'на 31.01.2021'!$A$7:$J$397</definedName>
    <definedName name="Z_CB4880DD_CE83_4DFC_BBA7_70687256D5A4_.wvu.FilterData" localSheetId="0" hidden="1">'на 31.01.2021'!$A$7:$H$131</definedName>
    <definedName name="Z_CBAD3A37_9B6D_4168_874F_D4718FB51A47_.wvu.FilterData" localSheetId="0" hidden="1">'на 31.01.2021'!$A$7:$J$397</definedName>
    <definedName name="Z_CBDBA949_FA00_4560_8001_BD00E63FCCA4_.wvu.FilterData" localSheetId="0" hidden="1">'на 31.01.2021'!$A$7:$J$397</definedName>
    <definedName name="Z_CBE0F0AD_DD6D_4940_A07E_F4A48D085109_.wvu.FilterData" localSheetId="0" hidden="1">'на 31.01.2021'!$A$7:$J$397</definedName>
    <definedName name="Z_CBF12BD1_A071_4448_8003_32E74F40E3E3_.wvu.FilterData" localSheetId="0" hidden="1">'на 31.01.2021'!$A$7:$H$131</definedName>
    <definedName name="Z_CBF9D894_3FD2_4B68_BAC8_643DB23851C0_.wvu.FilterData" localSheetId="0" hidden="1">'на 31.01.2021'!$A$7:$H$131</definedName>
    <definedName name="Z_CBF9D894_3FD2_4B68_BAC8_643DB23851C0_.wvu.Rows" localSheetId="0" hidden="1">'на 31.01.2021'!#REF!,'на 31.01.2021'!#REF!,'на 31.01.2021'!#REF!,'на 31.01.2021'!#REF!</definedName>
    <definedName name="Z_CC9C1A2B_D964_43D1_BBEF_3567C7A91A18_.wvu.FilterData" localSheetId="0" hidden="1">'на 31.01.2021'!$A$7:$J$397</definedName>
    <definedName name="Z_CCC17219_B1A3_4C6B_B903_0E4550432FD0_.wvu.FilterData" localSheetId="0" hidden="1">'на 31.01.2021'!$A$7:$H$131</definedName>
    <definedName name="Z_CCF533A2_322B_40E2_88B2_065E6D1D35B4_.wvu.FilterData" localSheetId="0" hidden="1">'на 31.01.2021'!$A$7:$J$397</definedName>
    <definedName name="Z_CCF533A2_322B_40E2_88B2_065E6D1D35B4_.wvu.PrintTitles" localSheetId="0" hidden="1">'на 31.01.2021'!$5:$8</definedName>
    <definedName name="Z_CD10AFE5_EACD_43E3_B0AD_1FCFF7EEADC3_.wvu.FilterData" localSheetId="0" hidden="1">'на 31.01.2021'!$A$7:$J$397</definedName>
    <definedName name="Z_CD353AFF_30DB_4B1F_902B_14469CDE256D_.wvu.FilterData" localSheetId="0" hidden="1">'на 31.01.2021'!$A$7:$J$397</definedName>
    <definedName name="Z_CDA81109_B9FA_4C44_9EAE_FFD9110E5B0F_.wvu.FilterData" localSheetId="0" hidden="1">'на 31.01.2021'!$A$7:$J$397</definedName>
    <definedName name="Z_CDABDA6A_CEAA_4779_9390_A07E787E5F1B_.wvu.FilterData" localSheetId="0" hidden="1">'на 31.01.2021'!$A$7:$J$397</definedName>
    <definedName name="Z_CDBBEB40_4DC8_4F8A_B0B0_EE0E987A2098_.wvu.FilterData" localSheetId="0" hidden="1">'на 31.01.2021'!$A$7:$J$397</definedName>
    <definedName name="Z_CDFBC319_A453_4828_B4DA_A1FF8333C207_.wvu.FilterData" localSheetId="0" hidden="1">'на 31.01.2021'!$A$7:$J$397</definedName>
    <definedName name="Z_CEC4EA1B_6EE5_46AB_8BC9_D519CD29FCE7_.wvu.FilterData" localSheetId="0" hidden="1">'на 31.01.2021'!$A$7:$J$397</definedName>
    <definedName name="Z_CEF22FD3_C3E9_4C31_B864_568CAC74A486_.wvu.FilterData" localSheetId="0" hidden="1">'на 31.01.2021'!$A$7:$J$397</definedName>
    <definedName name="Z_CF48F23D_BCBE_4761_98DC_307CD6AE082C_.wvu.FilterData" localSheetId="0" hidden="1">'на 31.01.2021'!$A$7:$J$397</definedName>
    <definedName name="Z_CF5548A0_D31B_45AF_A34B_8CF892F36DC9_.wvu.FilterData" localSheetId="0" hidden="1">'на 31.01.2021'!$A$7:$J$397</definedName>
    <definedName name="Z_CFA268BD_7CEF_488F_ADF6_EE6E6545D4E9_.wvu.FilterData" localSheetId="0" hidden="1">'на 31.01.2021'!$A$7:$J$397</definedName>
    <definedName name="Z_CFEB7053_3C1D_451D_9A86_5940DFCF964A_.wvu.FilterData" localSheetId="0" hidden="1">'на 31.01.2021'!$A$7:$J$397</definedName>
    <definedName name="Z_CFFE4FD5_C502_46E6_9242_DE2A2DE0F752_.wvu.FilterData" localSheetId="0" hidden="1">'на 31.01.2021'!$A$7:$J$397</definedName>
    <definedName name="Z_D088BB09_739C_4156_9E2D_A5F262C808E3_.wvu.FilterData" localSheetId="0" hidden="1">'на 31.01.2021'!$A$7:$J$397</definedName>
    <definedName name="Z_D165341F_496A_48CE_829A_555B16787041_.wvu.FilterData" localSheetId="0" hidden="1">'на 31.01.2021'!$A$7:$J$397</definedName>
    <definedName name="Z_D20DFCFE_63F9_4265_B37B_4F36C46DF159_.wvu.Cols" localSheetId="0" hidden="1">'на 31.01.2021'!#REF!,'на 31.01.2021'!#REF!</definedName>
    <definedName name="Z_D20DFCFE_63F9_4265_B37B_4F36C46DF159_.wvu.FilterData" localSheetId="0" hidden="1">'на 31.01.2021'!$A$7:$J$397</definedName>
    <definedName name="Z_D20DFCFE_63F9_4265_B37B_4F36C46DF159_.wvu.PrintArea" localSheetId="0" hidden="1">'на 31.01.2021'!$A$1:$J$176</definedName>
    <definedName name="Z_D20DFCFE_63F9_4265_B37B_4F36C46DF159_.wvu.PrintTitles" localSheetId="0" hidden="1">'на 31.01.2021'!$5:$8</definedName>
    <definedName name="Z_D20DFCFE_63F9_4265_B37B_4F36C46DF159_.wvu.Rows" localSheetId="0" hidden="1">'на 31.01.2021'!#REF!,'на 31.01.2021'!#REF!,'на 31.01.2021'!#REF!,'на 31.01.2021'!#REF!,'на 31.01.2021'!#REF!</definedName>
    <definedName name="Z_D2343C8A_EC5E_420B_BF4C_045E4BD1EEF2_.wvu.FilterData" localSheetId="0" hidden="1">'на 31.01.2021'!$A$7:$J$397</definedName>
    <definedName name="Z_D2422493_0DF6_4923_AFF9_1CE532FC9E0E_.wvu.FilterData" localSheetId="0" hidden="1">'на 31.01.2021'!$A$7:$J$397</definedName>
    <definedName name="Z_D26EAC32_42CC_46AF_8D27_8094727B2B8E_.wvu.FilterData" localSheetId="0" hidden="1">'на 31.01.2021'!$A$7:$J$397</definedName>
    <definedName name="Z_D286DC47_88D4_4B88_8422_D4AFC7D084CA_.wvu.FilterData" localSheetId="0" hidden="1">'на 31.01.2021'!$A$7:$J$397</definedName>
    <definedName name="Z_D298563F_7459_410D_A6E1_6B1CDFA6DAA7_.wvu.FilterData" localSheetId="0" hidden="1">'на 31.01.2021'!$A$7:$J$397</definedName>
    <definedName name="Z_D2CDC970_AFE4_4856_AE2C_2B5F33E42B72_.wvu.FilterData" localSheetId="0" hidden="1">'на 31.01.2021'!$A$7:$J$397</definedName>
    <definedName name="Z_D2D627FD_8F1D_4B0C_A4A1_1A515A2831A8_.wvu.FilterData" localSheetId="0" hidden="1">'на 31.01.2021'!$A$7:$J$397</definedName>
    <definedName name="Z_D343F548_3DE6_4716_9B8B_0FF1DF1B1DE3_.wvu.FilterData" localSheetId="0" hidden="1">'на 31.01.2021'!$A$7:$H$131</definedName>
    <definedName name="Z_D34B1B8D_3252_443A_801D_32105359DB02_.wvu.FilterData" localSheetId="0" hidden="1">'на 31.01.2021'!$A$7:$J$397</definedName>
    <definedName name="Z_D3607008_88A4_4735_BF9B_0D60A732D98C_.wvu.FilterData" localSheetId="0" hidden="1">'на 31.01.2021'!$A$7:$J$397</definedName>
    <definedName name="Z_D37028C2_D478_4FDC_B9A5_A1B5FA072303_.wvu.FilterData" localSheetId="0" hidden="1">'на 31.01.2021'!$A$7:$J$397</definedName>
    <definedName name="Z_D3C3EFC2_493C_4B9B_BC16_8147B08F8F65_.wvu.FilterData" localSheetId="0" hidden="1">'на 31.01.2021'!$A$7:$H$131</definedName>
    <definedName name="Z_D3D848E7_EB88_4E73_985E_C45B9AE68145_.wvu.FilterData" localSheetId="0" hidden="1">'на 31.01.2021'!$A$7:$J$397</definedName>
    <definedName name="Z_D3E86F4B_12A8_47CC_AEBE_74534991E315_.wvu.FilterData" localSheetId="0" hidden="1">'на 31.01.2021'!$A$7:$J$397</definedName>
    <definedName name="Z_D3F31BC4_4CDA_431B_BA5F_ADE76A923760_.wvu.FilterData" localSheetId="0" hidden="1">'на 31.01.2021'!$A$7:$H$131</definedName>
    <definedName name="Z_D41FF341_5913_4A9E_9CE5_B058CA00C0C7_.wvu.FilterData" localSheetId="0" hidden="1">'на 31.01.2021'!$A$7:$J$397</definedName>
    <definedName name="Z_D45ABB34_16CC_462D_8459_2034D47F465D_.wvu.FilterData" localSheetId="0" hidden="1">'на 31.01.2021'!$A$7:$H$131</definedName>
    <definedName name="Z_D479007E_A9E8_4307_A3E8_18A2BB5C55F2_.wvu.FilterData" localSheetId="0" hidden="1">'на 31.01.2021'!$A$7:$J$397</definedName>
    <definedName name="Z_D489BEDD_3BCD_49DF_9648_48FD6162F1E7_.wvu.FilterData" localSheetId="0" hidden="1">'на 31.01.2021'!$A$7:$J$397</definedName>
    <definedName name="Z_D48CEF89_B01B_4E1D_92B4_235EA4A40F11_.wvu.FilterData" localSheetId="0" hidden="1">'на 31.01.2021'!$A$7:$J$397</definedName>
    <definedName name="Z_D4970A81_9F63_471F_9226_DA2E8C61A4F3_.wvu.FilterData" localSheetId="0" hidden="1">'на 31.01.2021'!$A$7:$J$397</definedName>
    <definedName name="Z_D4B24D18_8D1D_47A1_AE9B_21E3F9EF98EE_.wvu.FilterData" localSheetId="0" hidden="1">'на 31.01.2021'!$A$7:$J$397</definedName>
    <definedName name="Z_D4C26987_0F4D_4A17_91A3_C1C154DC81B2_.wvu.FilterData" localSheetId="0" hidden="1">'на 31.01.2021'!$A$7:$J$397</definedName>
    <definedName name="Z_D4D3E883_F6A4_4364_94CA_00BA6BEEBB0B_.wvu.FilterData" localSheetId="0" hidden="1">'на 31.01.2021'!$A$7:$J$397</definedName>
    <definedName name="Z_D4E20E73_FD07_4BE4_B8FA_FE6B214643C4_.wvu.FilterData" localSheetId="0" hidden="1">'на 31.01.2021'!$A$7:$J$397</definedName>
    <definedName name="Z_D4F3FACF_5393_45D0_B074_953541E8F448_.wvu.FilterData" localSheetId="0" hidden="1">'на 31.01.2021'!$A$7:$J$397</definedName>
    <definedName name="Z_D50A6792_49FE_4C67_B11B_814FAEB0FCE7_.wvu.FilterData" localSheetId="0" hidden="1">'на 31.01.2021'!$A$67:$M$196</definedName>
    <definedName name="Z_D5317C3A_3EDA_404B_818D_EAF558810951_.wvu.FilterData" localSheetId="0" hidden="1">'на 31.01.2021'!$A$7:$H$131</definedName>
    <definedName name="Z_D537FB3B_712D_486A_BA32_4F73BEB2AA19_.wvu.FilterData" localSheetId="0" hidden="1">'на 31.01.2021'!$A$7:$H$131</definedName>
    <definedName name="Z_D595C49D_97EF_4321_8A15_252EDBF162F5_.wvu.FilterData" localSheetId="0" hidden="1">'на 31.01.2021'!$A$7:$J$397</definedName>
    <definedName name="Z_D6730C21_0555_4F4D_B589_9DE5CFF9C442_.wvu.FilterData" localSheetId="0" hidden="1">'на 31.01.2021'!$A$7:$H$131</definedName>
    <definedName name="Z_D692A203_B3F4_405F_AE1A_37385B86A714_.wvu.FilterData" localSheetId="0" hidden="1">'на 31.01.2021'!$A$7:$J$397</definedName>
    <definedName name="Z_D6951B8D_C924_42BE_94FD_4448E3ECC0B8_.wvu.FilterData" localSheetId="0" hidden="1">'на 31.01.2021'!$A$7:$J$397</definedName>
    <definedName name="Z_D6D7FE80_F340_4943_9CA8_381604446690_.wvu.FilterData" localSheetId="0" hidden="1">'на 31.01.2021'!$A$7:$J$397</definedName>
    <definedName name="Z_D6DCCFB1_AECE_4B01_8CD5_826305DF0368_.wvu.FilterData" localSheetId="0" hidden="1">'на 31.01.2021'!$A$7:$J$397</definedName>
    <definedName name="Z_D7104B72_13BA_47A2_BD7D_6C7C814EB74F_.wvu.FilterData" localSheetId="0" hidden="1">'на 31.01.2021'!$A$7:$J$397</definedName>
    <definedName name="Z_D74587C8_09B2_428F_ACC0_4DEF87F264B1_.wvu.FilterData" localSheetId="0" hidden="1">'на 31.01.2021'!$A$7:$J$397</definedName>
    <definedName name="Z_D7BC8E82_4392_4806_9DAE_D94253790B9C_.wvu.Cols" localSheetId="0" hidden="1">'на 31.01.2021'!#REF!,'на 31.01.2021'!#REF!,'на 31.01.2021'!$K:$BM</definedName>
    <definedName name="Z_D7BC8E82_4392_4806_9DAE_D94253790B9C_.wvu.FilterData" localSheetId="0" hidden="1">'на 31.01.2021'!$A$7:$J$397</definedName>
    <definedName name="Z_D7BC8E82_4392_4806_9DAE_D94253790B9C_.wvu.PrintArea" localSheetId="0" hidden="1">'на 31.01.2021'!$A$1:$BM$176</definedName>
    <definedName name="Z_D7BC8E82_4392_4806_9DAE_D94253790B9C_.wvu.PrintTitles" localSheetId="0" hidden="1">'на 31.01.2021'!$5:$7</definedName>
    <definedName name="Z_D7DA24ED_ABB7_4D6E_ACD6_4B88F5184AF8_.wvu.FilterData" localSheetId="0" hidden="1">'на 31.01.2021'!$A$7:$J$397</definedName>
    <definedName name="Z_D833D7AB_47E6_40D8_9470_377894FAA832_.wvu.FilterData" localSheetId="0" hidden="1">'на 31.01.2021'!$A$7:$J$397</definedName>
    <definedName name="Z_D8418465_ECB6_40A4_8538_9D6D02B4E5CE_.wvu.FilterData" localSheetId="0" hidden="1">'на 31.01.2021'!$A$7:$H$131</definedName>
    <definedName name="Z_D84FBB24_1F53_4A51_B9A3_672EE24CBBBB_.wvu.FilterData" localSheetId="0" hidden="1">'на 31.01.2021'!$A$7:$J$397</definedName>
    <definedName name="Z_D8836A46_4276_4875_86A1_BB0E2B53006C_.wvu.FilterData" localSheetId="0" hidden="1">'на 31.01.2021'!$A$7:$H$131</definedName>
    <definedName name="Z_D8EBE17E_7A1A_4392_901C_A4C8DD4BAF28_.wvu.FilterData" localSheetId="0" hidden="1">'на 31.01.2021'!$A$7:$H$131</definedName>
    <definedName name="Z_D917D9C8_DA24_43F6_B702_2D065DC4F3EA_.wvu.FilterData" localSheetId="0" hidden="1">'на 31.01.2021'!$A$7:$J$397</definedName>
    <definedName name="Z_D921BCFE_106A_48C3_8051_F877509D5A90_.wvu.FilterData" localSheetId="0" hidden="1">'на 31.01.2021'!$A$7:$J$397</definedName>
    <definedName name="Z_D930048B_C8C6_498D_B7FD_C4CFAF447C25_.wvu.FilterData" localSheetId="0" hidden="1">'на 31.01.2021'!$A$7:$J$397</definedName>
    <definedName name="Z_D93C7415_B321_4E66_84AD_0490D011FDE7_.wvu.FilterData" localSheetId="0" hidden="1">'на 31.01.2021'!$A$7:$J$397</definedName>
    <definedName name="Z_D952F92C_16FA_49C0_ACE1_EEFE2012130A_.wvu.FilterData" localSheetId="0" hidden="1">'на 31.01.2021'!$A$7:$J$397</definedName>
    <definedName name="Z_D954D534_B88D_4A21_85D6_C0757B597D1E_.wvu.FilterData" localSheetId="0" hidden="1">'на 31.01.2021'!$A$7:$J$397</definedName>
    <definedName name="Z_D95852A1_B0FC_4AC5_B62B_5CCBE05B0D15_.wvu.FilterData" localSheetId="0" hidden="1">'на 31.01.2021'!$A$7:$J$397</definedName>
    <definedName name="Z_D959BDE9_080D_4FE3_8F84_52318978F935_.wvu.FilterData" localSheetId="0" hidden="1">'на 31.01.2021'!$A$7:$J$397</definedName>
    <definedName name="Z_D96C5F28_8F2E_4023_A4FB_71338C504BAF_.wvu.FilterData" localSheetId="0" hidden="1">'на 31.01.2021'!$A$7:$J$397</definedName>
    <definedName name="Z_D97BC9A1_860C_45CB_8FAD_B69CEE39193C_.wvu.FilterData" localSheetId="0" hidden="1">'на 31.01.2021'!$A$7:$H$131</definedName>
    <definedName name="Z_D97CD673_38FB_48B6_8FB8_0FF7F5746325_.wvu.FilterData" localSheetId="0" hidden="1">'на 31.01.2021'!$A$7:$J$397</definedName>
    <definedName name="Z_D981844C_3450_4227_997A_DB8016618FC0_.wvu.FilterData" localSheetId="0" hidden="1">'на 31.01.2021'!$A$7:$J$397</definedName>
    <definedName name="Z_D9AF22AD_2CFF_429C_97B7_A1AC24238F0C_.wvu.FilterData" localSheetId="0" hidden="1">'на 31.01.2021'!$A$7:$J$397</definedName>
    <definedName name="Z_D9BE1914_12CD_46B6_A06D_482DCEB4B94D_.wvu.FilterData" localSheetId="0" hidden="1">'на 31.01.2021'!$A$7:$J$397</definedName>
    <definedName name="Z_D9CDE186_872E_4C54_B635_3E59E4427F7B_.wvu.FilterData" localSheetId="0" hidden="1">'на 31.01.2021'!$A$7:$J$397</definedName>
    <definedName name="Z_D9E7CF58_1888_4559_99D1_C71D21E76828_.wvu.FilterData" localSheetId="0" hidden="1">'на 31.01.2021'!$A$7:$J$397</definedName>
    <definedName name="Z_DA244080_1388_426A_A939_BCE866427DCE_.wvu.FilterData" localSheetId="0" hidden="1">'на 31.01.2021'!$A$7:$J$397</definedName>
    <definedName name="Z_DA3033F1_502F_4BCA_B468_CBA3E20E7254_.wvu.FilterData" localSheetId="0" hidden="1">'на 31.01.2021'!$A$7:$J$397</definedName>
    <definedName name="Z_DA5DFA2D_C1AA_42F5_8828_D1905F1C9BD0_.wvu.FilterData" localSheetId="0" hidden="1">'на 31.01.2021'!$A$7:$J$397</definedName>
    <definedName name="Z_DAB9487C_F291_4A20_8CE8_A04CF6419B39_.wvu.FilterData" localSheetId="0" hidden="1">'на 31.01.2021'!$A$7:$J$397</definedName>
    <definedName name="Z_DAC9AAEB_9A63_4C22_9074_CCD144369BE1_.wvu.FilterData" localSheetId="0" hidden="1">'на 31.01.2021'!$A$7:$J$397</definedName>
    <definedName name="Z_DB4CD970_DAC7_4460_9807_E3F3942A23F7_.wvu.FilterData" localSheetId="0" hidden="1">'на 31.01.2021'!$A$7:$J$397</definedName>
    <definedName name="Z_DB55315D_56C8_4F2C_9317_AA25AA5EAC9E_.wvu.FilterData" localSheetId="0" hidden="1">'на 31.01.2021'!$A$7:$J$397</definedName>
    <definedName name="Z_DBB88EE7_5C30_443C_A427_07BA2C7C58DA_.wvu.FilterData" localSheetId="0" hidden="1">'на 31.01.2021'!$A$7:$J$397</definedName>
    <definedName name="Z_DBF40914_927D_466F_8B6B_F333D1AFC9B0_.wvu.FilterData" localSheetId="0" hidden="1">'на 31.01.2021'!$A$7:$J$397</definedName>
    <definedName name="Z_DC127C2E_BBD3_4DEE_A744_92CF395FAD9E_.wvu.FilterData" localSheetId="0" hidden="1">'на 31.01.2021'!$A$7:$J$397</definedName>
    <definedName name="Z_DC263B7F_7E05_4E66_AE9F_05D6DDE635B1_.wvu.FilterData" localSheetId="0" hidden="1">'на 31.01.2021'!$A$7:$H$131</definedName>
    <definedName name="Z_DC796824_ECED_4590_A3E8_8D5A3534C637_.wvu.FilterData" localSheetId="0" hidden="1">'на 31.01.2021'!$A$7:$H$131</definedName>
    <definedName name="Z_DCC1B134_1BA2_418E_B1D0_0938D8743370_.wvu.FilterData" localSheetId="0" hidden="1">'на 31.01.2021'!$A$7:$H$131</definedName>
    <definedName name="Z_DCC98630_5CE8_4EB8_B53F_29063CBFDB7B_.wvu.FilterData" localSheetId="0" hidden="1">'на 31.01.2021'!$A$7:$J$397</definedName>
    <definedName name="Z_DCD43F69_17CB_4C08_94B1_4237BF1E81A1_.wvu.FilterData" localSheetId="0" hidden="1">'на 31.01.2021'!$A$7:$J$397</definedName>
    <definedName name="Z_DCF0AAEF_DCCD_45D0_96BB_43A3455DEADB_.wvu.FilterData" localSheetId="0" hidden="1">'на 31.01.2021'!$A$7:$J$397</definedName>
    <definedName name="Z_DD479BCC_48E3_497E_81BC_9A58CD7AC8EF_.wvu.FilterData" localSheetId="0" hidden="1">'на 31.01.2021'!$A$7:$J$397</definedName>
    <definedName name="Z_DDA68DE5_EF86_4A52_97CD_589088C5FE7A_.wvu.FilterData" localSheetId="0" hidden="1">'на 31.01.2021'!$A$7:$H$131</definedName>
    <definedName name="Z_DDD629B0_D970_428C_8173_198FE4EAFFBB_.wvu.FilterData" localSheetId="0" hidden="1">'на 31.01.2021'!$A$7:$J$397</definedName>
    <definedName name="Z_DE210091_3D77_4964_B6B2_443A728CBE9E_.wvu.FilterData" localSheetId="0" hidden="1">'на 31.01.2021'!$A$7:$J$397</definedName>
    <definedName name="Z_DE2C3999_6F3E_4D24_86CF_8803BF5FAA48_.wvu.FilterData" localSheetId="0" hidden="1">'на 31.01.2021'!$A$7:$J$62</definedName>
    <definedName name="Z_DE2E2642_EA3C_4580_B74F_14EA76039C78_.wvu.FilterData" localSheetId="0" hidden="1">'на 31.01.2021'!$A$7:$J$397</definedName>
    <definedName name="Z_DEA6EDB2_F27D_4C8F_B061_FD80BEC5543F_.wvu.FilterData" localSheetId="0" hidden="1">'на 31.01.2021'!$A$7:$H$131</definedName>
    <definedName name="Z_DEC0916C_F395_445D_ABBE_41FCE4F7A20B_.wvu.FilterData" localSheetId="0" hidden="1">'на 31.01.2021'!$A$7:$J$397</definedName>
    <definedName name="Z_DECE3245_1BE4_4A3F_B644_E8DE80612C1E_.wvu.FilterData" localSheetId="0" hidden="1">'на 31.01.2021'!$A$7:$J$397</definedName>
    <definedName name="Z_DF05D3F1_839D_4ABD_B109_8DDDEA6E4554_.wvu.FilterData" localSheetId="0" hidden="1">'на 31.01.2021'!$A$7:$J$397</definedName>
    <definedName name="Z_DF6B7D46_D8DB_447A_83A4_53EE18358CF2_.wvu.FilterData" localSheetId="0" hidden="1">'на 31.01.2021'!$A$7:$J$397</definedName>
    <definedName name="Z_DFB08918_D5A4_4224_AEA5_63620C0D53DD_.wvu.FilterData" localSheetId="0" hidden="1">'на 31.01.2021'!$A$7:$J$397</definedName>
    <definedName name="Z_DFFC57A9_AC13_44A1_9304_B04C6A69A49C_.wvu.FilterData" localSheetId="0" hidden="1">'на 31.01.2021'!$A$7:$J$397</definedName>
    <definedName name="Z_E0178566_B0D6_4A04_941F_723DE4642B4A_.wvu.FilterData" localSheetId="0" hidden="1">'на 31.01.2021'!$A$7:$J$397</definedName>
    <definedName name="Z_E0259160_9D69_4D25_AF0F_0EC01BAB2D6E_.wvu.FilterData" localSheetId="0" hidden="1">'на 31.01.2021'!$A$7:$J$397</definedName>
    <definedName name="Z_E0415026_A3A4_4408_93D6_8180A1256A98_.wvu.FilterData" localSheetId="0" hidden="1">'на 31.01.2021'!$A$7:$J$397</definedName>
    <definedName name="Z_E06FEE19_D4C1_4288_ADA7_5CB65BBBB4B6_.wvu.FilterData" localSheetId="0" hidden="1">'на 31.01.2021'!$A$7:$J$397</definedName>
    <definedName name="Z_E08AFE05_9FC9_4440_8CA6_890648C8FE48_.wvu.FilterData" localSheetId="0" hidden="1">'на 31.01.2021'!$A$7:$J$397</definedName>
    <definedName name="Z_E0B34E03_0754_4713_9A98_5ACEE69C9E71_.wvu.FilterData" localSheetId="0" hidden="1">'на 31.01.2021'!$A$7:$H$131</definedName>
    <definedName name="Z_E1581052_A723_4DE8_9979_FA35E981F8B3_.wvu.FilterData" localSheetId="0" hidden="1">'на 31.01.2021'!$A$7:$J$397</definedName>
    <definedName name="Z_E189E240_5BD5_4C39_9F82_FF5A433FDB2D_.wvu.FilterData" localSheetId="0" hidden="1">'на 31.01.2021'!$A$7:$J$397</definedName>
    <definedName name="Z_E1BA3DBF_A98B_478A_B5DD_05754C89A32D_.wvu.FilterData" localSheetId="0" hidden="1">'на 31.01.2021'!$A$7:$J$397</definedName>
    <definedName name="Z_E1E7843B_3EC3_4FFF_9B1C_53E7DE6A4004_.wvu.FilterData" localSheetId="0" hidden="1">'на 31.01.2021'!$A$7:$H$131</definedName>
    <definedName name="Z_E25FE844_1AD8_4E16_B2DB_9033A702F13A_.wvu.FilterData" localSheetId="0" hidden="1">'на 31.01.2021'!$A$7:$H$131</definedName>
    <definedName name="Z_E2861A4E_263A_4BE6_9223_2DA352B0AD2D_.wvu.FilterData" localSheetId="0" hidden="1">'на 31.01.2021'!$A$7:$H$131</definedName>
    <definedName name="Z_E2FB76DF_1C94_4620_8087_FEE12FDAA3D2_.wvu.FilterData" localSheetId="0" hidden="1">'на 31.01.2021'!$A$7:$H$131</definedName>
    <definedName name="Z_E32A8700_E851_4315_A889_932E30063272_.wvu.FilterData" localSheetId="0" hidden="1">'на 31.01.2021'!$A$7:$J$397</definedName>
    <definedName name="Z_E3725577_5F2B_4F48_8481_8EAB51FE2F30_.wvu.FilterData" localSheetId="0" hidden="1">'на 31.01.2021'!$A$7:$J$397</definedName>
    <definedName name="Z_E3C6ECC1_0F12_435D_9B36_B23F6133337F_.wvu.FilterData" localSheetId="0" hidden="1">'на 31.01.2021'!$A$7:$H$131</definedName>
    <definedName name="Z_E3FB0B12_0C6E_4BBD_B35C_2F8B1D76B1EB_.wvu.FilterData" localSheetId="0" hidden="1">'на 31.01.2021'!$A$7:$J$397</definedName>
    <definedName name="Z_E41459EA_F056_44F0_B971_CA485B38C4A7_.wvu.FilterData" localSheetId="0" hidden="1">'на 31.01.2021'!$A$7:$J$397</definedName>
    <definedName name="Z_E437F2F2_3B79_49F0_9901_D31498A163D7_.wvu.FilterData" localSheetId="0" hidden="1">'на 31.01.2021'!$A$7:$J$397</definedName>
    <definedName name="Z_E43D4848_1A7E_4044_9203_B68E2E9AAE7C_.wvu.FilterData" localSheetId="0" hidden="1">'на 31.01.2021'!$A$7:$J$397</definedName>
    <definedName name="Z_E531BAEE_E556_4AEF_B35B_C675BD99939C_.wvu.FilterData" localSheetId="0" hidden="1">'на 31.01.2021'!$A$7:$J$397</definedName>
    <definedName name="Z_E563A17B_3B3B_4B28_89D6_A5FC82DB33C2_.wvu.FilterData" localSheetId="0" hidden="1">'на 31.01.2021'!$A$7:$J$397</definedName>
    <definedName name="Z_E5DA1B9B_62F2_4CE6_9A2F_0A446D4275B1_.wvu.FilterData" localSheetId="0" hidden="1">'на 31.01.2021'!$A$7:$J$397</definedName>
    <definedName name="Z_E5EC7523_F88D_4AD4_9A8D_84C16AB7BFC1_.wvu.FilterData" localSheetId="0" hidden="1">'на 31.01.2021'!$A$7:$J$397</definedName>
    <definedName name="Z_E62E0FFE_7555_4927_BA87_96C72751599B_.wvu.FilterData" localSheetId="0" hidden="1">'на 31.01.2021'!$A$7:$J$397</definedName>
    <definedName name="Z_E64668E0_9086_4748_A397_C9C52293A8D6_.wvu.FilterData" localSheetId="0" hidden="1">'на 31.01.2021'!$A$7:$J$397</definedName>
    <definedName name="Z_E6B0F607_AC37_4539_B427_EA5DBDA71490_.wvu.FilterData" localSheetId="0" hidden="1">'на 31.01.2021'!$A$7:$J$397</definedName>
    <definedName name="Z_E6BEB68E_1813_43FA_83CB_AD563380E01C_.wvu.FilterData" localSheetId="0" hidden="1">'на 31.01.2021'!$A$7:$J$397</definedName>
    <definedName name="Z_E6F2229B_648C_45EB_AFDD_48E1933E9057_.wvu.FilterData" localSheetId="0" hidden="1">'на 31.01.2021'!$A$7:$J$397</definedName>
    <definedName name="Z_E7901072_44B2_4803_8DC7_3679CCBA4C9B_.wvu.FilterData" localSheetId="0" hidden="1">'на 31.01.2021'!$A$7:$J$397</definedName>
    <definedName name="Z_E79ABD49_719F_4887_A43D_3DE66BF8AD95_.wvu.FilterData" localSheetId="0" hidden="1">'на 31.01.2021'!$A$7:$J$397</definedName>
    <definedName name="Z_E7E34260_E3FF_494E_BB4E_1D372EA1276B_.wvu.FilterData" localSheetId="0" hidden="1">'на 31.01.2021'!$A$7:$J$397</definedName>
    <definedName name="Z_E818C85D_F563_4BCC_9747_0856B0207D9A_.wvu.FilterData" localSheetId="0" hidden="1">'на 31.01.2021'!$A$7:$J$397</definedName>
    <definedName name="Z_E83E9BD8_85E8_4A58_A0B6_0F6FAEE0DDFB_.wvu.FilterData" localSheetId="0" hidden="1">'на 31.01.2021'!$A$7:$J$397</definedName>
    <definedName name="Z_E85A9955_A3DD_46D7_A4A3_9B67A0E2B00C_.wvu.FilterData" localSheetId="0" hidden="1">'на 31.01.2021'!$A$7:$J$397</definedName>
    <definedName name="Z_E85CF805_B7EC_4B8E_BF6B_2D35F453C813_.wvu.FilterData" localSheetId="0" hidden="1">'на 31.01.2021'!$A$7:$J$397</definedName>
    <definedName name="Z_E8619C4F_9D0C_40CF_8636_CF30BDB53D78_.wvu.FilterData" localSheetId="0" hidden="1">'на 31.01.2021'!$A$7:$J$397</definedName>
    <definedName name="Z_E86B59AB_8419_4B63_BADC_4C4DB9795CAA_.wvu.FilterData" localSheetId="0" hidden="1">'на 31.01.2021'!$A$7:$J$397</definedName>
    <definedName name="Z_E87F17F9_955F_4F0C_8155_B5A522DA71CF_.wvu.FilterData" localSheetId="0" hidden="1">'на 31.01.2021'!$A$7:$J$397</definedName>
    <definedName name="Z_E88E1D11_18C0_4724_9D4F_2C85DDF57564_.wvu.FilterData" localSheetId="0" hidden="1">'на 31.01.2021'!$A$7:$H$131</definedName>
    <definedName name="Z_E8E447B7_386A_4449_A267_EA8A8ED2E9DF_.wvu.FilterData" localSheetId="0" hidden="1">'на 31.01.2021'!$A$7:$J$397</definedName>
    <definedName name="Z_E952215A_EF2B_4724_A091_1F77A330F7A6_.wvu.FilterData" localSheetId="0" hidden="1">'на 31.01.2021'!$A$7:$J$397</definedName>
    <definedName name="Z_E9A4F66F_BB40_4C19_8750_6E61AF1D74A1_.wvu.FilterData" localSheetId="0" hidden="1">'на 31.01.2021'!$A$7:$J$397</definedName>
    <definedName name="Z_EA16B1A6_A575_4BB9_B51E_98E088646246_.wvu.FilterData" localSheetId="0" hidden="1">'на 31.01.2021'!$A$7:$J$397</definedName>
    <definedName name="Z_EA234825_5817_4C50_AC45_83D70F061045_.wvu.FilterData" localSheetId="0" hidden="1">'на 31.01.2021'!$A$7:$J$397</definedName>
    <definedName name="Z_EA23A076_D755_4015_9B84_BEFD1DB876FC_.wvu.FilterData" localSheetId="0" hidden="1">'на 31.01.2021'!$A$7:$J$397</definedName>
    <definedName name="Z_EA26BD39_D295_43F0_9554_645E38E73803_.wvu.FilterData" localSheetId="0" hidden="1">'на 31.01.2021'!$A$7:$J$397</definedName>
    <definedName name="Z_EA769D6D_3269_481D_9974_BC10C6C55FF6_.wvu.FilterData" localSheetId="0" hidden="1">'на 31.01.2021'!$A$7:$H$131</definedName>
    <definedName name="Z_EA7BB06C_40E6_4375_9BE4_353C118D0D8A_.wvu.FilterData" localSheetId="0" hidden="1">'на 31.01.2021'!$A$7:$J$397</definedName>
    <definedName name="Z_EAEC0497_D454_492F_A78A_948CBC8B7349_.wvu.FilterData" localSheetId="0" hidden="1">'на 31.01.2021'!$A$7:$J$397</definedName>
    <definedName name="Z_EB2D8BE6_72BC_4D23_BEC7_DBF109493B0C_.wvu.FilterData" localSheetId="0" hidden="1">'на 31.01.2021'!$A$7:$J$397</definedName>
    <definedName name="Z_EBCDBD63_50FE_4D52_B280_2A723FA77236_.wvu.FilterData" localSheetId="0" hidden="1">'на 31.01.2021'!$A$7:$H$131</definedName>
    <definedName name="Z_EBE6EB5A_28BA_42FD_8E13_84A84E5CEFFA_.wvu.FilterData" localSheetId="0" hidden="1">'на 31.01.2021'!$A$7:$J$397</definedName>
    <definedName name="Z_EC6B58CC_C695_4EAF_B026_DA7CE6279D7A_.wvu.FilterData" localSheetId="0" hidden="1">'на 31.01.2021'!$A$7:$J$397</definedName>
    <definedName name="Z_EC741CE0_C720_481D_9CFE_596247B0CF36_.wvu.FilterData" localSheetId="0" hidden="1">'на 31.01.2021'!$A$7:$J$397</definedName>
    <definedName name="Z_EC7DFC56_670B_4634_9C36_1A0E9779A8AB_.wvu.FilterData" localSheetId="0" hidden="1">'на 31.01.2021'!$A$7:$J$397</definedName>
    <definedName name="Z_EC7EDFF4_8717_443E_A482_A625A9C4247F_.wvu.FilterData" localSheetId="0" hidden="1">'на 31.01.2021'!$A$7:$J$397</definedName>
    <definedName name="Z_EC900011_F272_4D76_BA18_A39600700B39_.wvu.FilterData" localSheetId="0" hidden="1">'на 31.01.2021'!$A$7:$J$397</definedName>
    <definedName name="Z_EC9C440E_29D9_4209_81C9_08FA39A99B70_.wvu.FilterData" localSheetId="0" hidden="1">'на 31.01.2021'!$A$7:$J$397</definedName>
    <definedName name="Z_ECDB9DF1_6EBE_4872_A4EA_C132DB4F17D1_.wvu.FilterData" localSheetId="0" hidden="1">'на 31.01.2021'!$A$7:$J$397</definedName>
    <definedName name="Z_ED3CA1AD_27FA_49EB_91E7_60AB4F0D9C59_.wvu.FilterData" localSheetId="0" hidden="1">'на 31.01.2021'!$A$7:$J$397</definedName>
    <definedName name="Z_ED5F05CF_0821_469C_A3FE_35B2692E3A2E_.wvu.FilterData" localSheetId="0" hidden="1">'на 31.01.2021'!$A$7:$J$397</definedName>
    <definedName name="Z_ED74FBD3_DF35_4798_8C2A_7ADA46D140AA_.wvu.FilterData" localSheetId="0" hidden="1">'на 31.01.2021'!$A$7:$H$131</definedName>
    <definedName name="Z_EEA670F4_FD70_410C_B154_2B68A58088BB_.wvu.FilterData" localSheetId="0" hidden="1">'на 31.01.2021'!$A$7:$J$397</definedName>
    <definedName name="Z_EED7532F_3F8E_4159_866F_A5A51397E489_.wvu.FilterData" localSheetId="0" hidden="1">'на 31.01.2021'!$A$7:$J$397</definedName>
    <definedName name="Z_EEDEE6DA_8279_4F84_B5A2_4D9FC4BBFC9B_.wvu.FilterData" localSheetId="0" hidden="1">'на 31.01.2021'!$A$7:$J$397</definedName>
    <definedName name="Z_EF1610FE_843B_4864_9DAD_05F697DD47DC_.wvu.FilterData" localSheetId="0" hidden="1">'на 31.01.2021'!$A$7:$J$397</definedName>
    <definedName name="Z_EFFADE78_6F23_4B5D_AE74_3E82BA29B398_.wvu.FilterData" localSheetId="0" hidden="1">'на 31.01.2021'!$A$7:$H$131</definedName>
    <definedName name="Z_F05EFB87_3BE7_41AF_8465_1EA73F5E8818_.wvu.FilterData" localSheetId="0" hidden="1">'на 31.01.2021'!$A$7:$J$397</definedName>
    <definedName name="Z_F0EB967D_F079_4FD4_AD5F_5BA84E405B49_.wvu.FilterData" localSheetId="0" hidden="1">'на 31.01.2021'!$A$7:$J$397</definedName>
    <definedName name="Z_F140A98E_30AA_4FD0_8B93_08F8951EDE5E_.wvu.FilterData" localSheetId="0" hidden="1">'на 31.01.2021'!$A$7:$H$131</definedName>
    <definedName name="Z_F1D58EA3_233E_4B2C_907F_20FB7B32BCEB_.wvu.FilterData" localSheetId="0" hidden="1">'на 31.01.2021'!$A$7:$J$397</definedName>
    <definedName name="Z_F2110B0B_AAE7_42F0_B553_C360E9249AD4_.wvu.Cols" localSheetId="0" hidden="1">'на 31.01.2021'!#REF!,'на 31.01.2021'!#REF!,'на 31.01.2021'!$K:$BM</definedName>
    <definedName name="Z_F2110B0B_AAE7_42F0_B553_C360E9249AD4_.wvu.FilterData" localSheetId="0" hidden="1">'на 31.01.2021'!$A$7:$J$397</definedName>
    <definedName name="Z_F2110B0B_AAE7_42F0_B553_C360E9249AD4_.wvu.PrintArea" localSheetId="0" hidden="1">'на 31.01.2021'!$A$1:$BM$176</definedName>
    <definedName name="Z_F2110B0B_AAE7_42F0_B553_C360E9249AD4_.wvu.PrintTitles" localSheetId="0" hidden="1">'на 31.01.2021'!$5:$7</definedName>
    <definedName name="Z_F2297F69_EEB2_47F1_B378_3E0399CA26A1_.wvu.FilterData" localSheetId="0" hidden="1">'на 31.01.2021'!$A$7:$J$397</definedName>
    <definedName name="Z_F24FF7CE_BEE9_4D69_9CC9_1D573409219A_.wvu.FilterData" localSheetId="0" hidden="1">'на 31.01.2021'!$A$7:$J$397</definedName>
    <definedName name="Z_F2B210B3_A608_46A5_94E1_E525F8F6A2C4_.wvu.FilterData" localSheetId="0" hidden="1">'на 31.01.2021'!$A$7:$J$397</definedName>
    <definedName name="Z_F304AA00_B14E_4276_98BB_A5E040C2BE83_.wvu.FilterData" localSheetId="0" hidden="1">'на 31.01.2021'!$A$7:$J$397</definedName>
    <definedName name="Z_F30FADD4_07E9_4B4F_B53A_86E542EF0570_.wvu.FilterData" localSheetId="0" hidden="1">'на 31.01.2021'!$A$7:$J$397</definedName>
    <definedName name="Z_F31E06D7_BB46_4306_AC80_7D867336978C_.wvu.FilterData" localSheetId="0" hidden="1">'на 31.01.2021'!$A$7:$J$397</definedName>
    <definedName name="Z_F338BCFF_FE37_4512_82DE_8C10862CD583_.wvu.FilterData" localSheetId="0" hidden="1">'на 31.01.2021'!$A$7:$J$397</definedName>
    <definedName name="Z_F33B77A9_71E4_4F9B_8072_7CFC39B3FC50_.wvu.FilterData" localSheetId="0" hidden="1">'на 31.01.2021'!$A$7:$J$397</definedName>
    <definedName name="Z_F34EC6B1_390D_4B75_852C_F8775ACC3B29_.wvu.FilterData" localSheetId="0" hidden="1">'на 31.01.2021'!$A$7:$J$397</definedName>
    <definedName name="Z_F3E148B1_ED1B_4330_84E7_EFC4722C807A_.wvu.FilterData" localSheetId="0" hidden="1">'на 31.01.2021'!$A$7:$J$397</definedName>
    <definedName name="Z_F3EB4276_07ED_4C3D_8305_EFD9881E26ED_.wvu.FilterData" localSheetId="0" hidden="1">'на 31.01.2021'!$A$7:$J$397</definedName>
    <definedName name="Z_F3F1BB49_52AF_48BB_95BC_060170851629_.wvu.FilterData" localSheetId="0" hidden="1">'на 31.01.2021'!$A$7:$J$397</definedName>
    <definedName name="Z_F413BB5D_EA53_42FB_84EF_A630DFA6E3CE_.wvu.FilterData" localSheetId="0" hidden="1">'на 31.01.2021'!$A$7:$J$397</definedName>
    <definedName name="Z_F424C8EB_1FD1_4B7C_BB16_C87F07FB1A66_.wvu.FilterData" localSheetId="0" hidden="1">'на 31.01.2021'!$A$7:$J$397</definedName>
    <definedName name="Z_F48552A9_1F3B_415E_B25A_3A35D2E6EB46_.wvu.FilterData" localSheetId="0" hidden="1">'на 31.01.2021'!$A$7:$J$397</definedName>
    <definedName name="Z_F4B370BE_A7CE_4BF8_A9D2_E5262584ECE2_.wvu.FilterData" localSheetId="0" hidden="1">'на 31.01.2021'!$A$7:$J$397</definedName>
    <definedName name="Z_F4D51502_0CCD_4E1C_8387_D94D30666E39_.wvu.FilterData" localSheetId="0" hidden="1">'на 31.01.2021'!$A$7:$J$397</definedName>
    <definedName name="Z_F52002B9_A233_461F_9C02_2195A969869E_.wvu.FilterData" localSheetId="0" hidden="1">'на 31.01.2021'!$A$7:$J$397</definedName>
    <definedName name="Z_F5904F57_BE1E_4C1A_B9F2_3334C6090028_.wvu.FilterData" localSheetId="0" hidden="1">'на 31.01.2021'!$A$7:$J$397</definedName>
    <definedName name="Z_F5A92536_7ADF_4574_9094_4E9E2907828D_.wvu.FilterData" localSheetId="0" hidden="1">'на 31.01.2021'!$A$7:$J$397</definedName>
    <definedName name="Z_F5F50589_1DF0_4A91_A5AE_A081904AF6B0_.wvu.FilterData" localSheetId="0" hidden="1">'на 31.01.2021'!$A$7:$J$397</definedName>
    <definedName name="Z_F66AFAC6_2D91_47B3_B144_43AE4E90F02F_.wvu.FilterData" localSheetId="0" hidden="1">'на 31.01.2021'!$A$7:$J$397</definedName>
    <definedName name="Z_F675BEC0_5D51_42CD_8359_31DF2F226166_.wvu.FilterData" localSheetId="0" hidden="1">'на 31.01.2021'!$A$7:$J$397</definedName>
    <definedName name="Z_F6921BC4_E0E6_4AEF_829D_3CF79503065A_.wvu.FilterData" localSheetId="0" hidden="1">'на 31.01.2021'!$A$7:$J$397</definedName>
    <definedName name="Z_F6F4D1CA_4991_462D_A51D_FD0D91822706_.wvu.FilterData" localSheetId="0" hidden="1">'на 31.01.2021'!$A$7:$J$397</definedName>
    <definedName name="Z_F731E429_1EEA_443F_A17D_E6EB986E228C_.wvu.FilterData" localSheetId="0" hidden="1">'на 31.01.2021'!$A$7:$J$397</definedName>
    <definedName name="Z_F7E84A2A_268F_49A2_9175_3ADFDAD9A1AF_.wvu.FilterData" localSheetId="0" hidden="1">'на 31.01.2021'!$A$7:$J$397</definedName>
    <definedName name="Z_F7FC106B_79FE_40D3_AA43_206A7284AC4B_.wvu.FilterData" localSheetId="0" hidden="1">'на 31.01.2021'!$A$7:$J$397</definedName>
    <definedName name="Z_F800C951_7E3C_42D6_B362_3CDF78E7F025_.wvu.FilterData" localSheetId="0" hidden="1">'на 31.01.2021'!$A$7:$J$397</definedName>
    <definedName name="Z_F8CD48ED_A67F_492E_A417_09D352E93E12_.wvu.FilterData" localSheetId="0" hidden="1">'на 31.01.2021'!$A$7:$H$131</definedName>
    <definedName name="Z_F8E02295_4C4F_4DE1_ACF5_8151BB17EB6E_.wvu.FilterData" localSheetId="0" hidden="1">'на 31.01.2021'!$A$7:$J$397</definedName>
    <definedName name="Z_F8E4304E_2CC4_4F73_A08A_BA6FE8EB77EF_.wvu.FilterData" localSheetId="0" hidden="1">'на 31.01.2021'!$A$7:$J$397</definedName>
    <definedName name="Z_F9AF50D2_05C8_4D13_9F15_43FAA7F1CB7A_.wvu.FilterData" localSheetId="0" hidden="1">'на 31.01.2021'!$A$7:$J$397</definedName>
    <definedName name="Z_F9F96D65_7E5D_4EDB_B47B_CD800EE8793F_.wvu.FilterData" localSheetId="0" hidden="1">'на 31.01.2021'!$A$7:$H$131</definedName>
    <definedName name="Z_FA263ADC_F7F9_4F21_8D0A_B162CFE58321_.wvu.FilterData" localSheetId="0" hidden="1">'на 31.01.2021'!$A$7:$J$397</definedName>
    <definedName name="Z_FA270880_5E39_4EAA_BE02_BDB906770A67_.wvu.FilterData" localSheetId="0" hidden="1">'на 31.01.2021'!$A$7:$J$397</definedName>
    <definedName name="Z_FA47CA05_CCF1_4EDC_AAF6_26967695B1D8_.wvu.FilterData" localSheetId="0" hidden="1">'на 31.01.2021'!$A$7:$J$397</definedName>
    <definedName name="Z_FA687933_7694_4C0F_8982_34C11239740C_.wvu.FilterData" localSheetId="0" hidden="1">'на 31.01.2021'!$A$7:$J$397</definedName>
    <definedName name="Z_FA9FECB8_BA16_47CC_97A5_FF0276B7BA2A_.wvu.FilterData" localSheetId="0" hidden="1">'на 31.01.2021'!$A$7:$J$397</definedName>
    <definedName name="Z_FADBBBF4_A5FD_47EA_87AF_F3DC2DF00CA8_.wvu.FilterData" localSheetId="0" hidden="1">'на 31.01.2021'!$A$7:$J$397</definedName>
    <definedName name="Z_FAEA1540_FB92_4A7F_8E18_381E2C6FAF74_.wvu.FilterData" localSheetId="0" hidden="1">'на 31.01.2021'!$A$7:$H$131</definedName>
    <definedName name="Z_FB229BDB_3A6C_4BB8_B8E6_A67636835C83_.wvu.FilterData" localSheetId="0" hidden="1">'на 31.01.2021'!$A$7:$J$397</definedName>
    <definedName name="Z_FB2B2898_07E8_4F64_9660_A5CFE0C3B2A1_.wvu.FilterData" localSheetId="0" hidden="1">'на 31.01.2021'!$A$7:$J$397</definedName>
    <definedName name="Z_FB35B37B_2F7F_4D23_B40F_380D683C704C_.wvu.FilterData" localSheetId="0" hidden="1">'на 31.01.2021'!$A$7:$J$397</definedName>
    <definedName name="Z_FB4C9D56_2EDB_4CD4_9DFE_7C214EA770EC_.wvu.FilterData" localSheetId="0" hidden="1">'на 31.01.2021'!$A$7:$J$397</definedName>
    <definedName name="Z_FBE2EB42_7C8D_40DA_8BFA_706BF49FCFDE_.wvu.FilterData" localSheetId="0" hidden="1">'на 31.01.2021'!$A$7:$J$397</definedName>
    <definedName name="Z_FBEEEF36_B47B_4551_8D8A_904E9E1222D4_.wvu.FilterData" localSheetId="0" hidden="1">'на 31.01.2021'!$A$7:$H$131</definedName>
    <definedName name="Z_FBFEC7B7_C5D0_44F3_87E7_66C52A67E842_.wvu.FilterData" localSheetId="0" hidden="1">'на 31.01.2021'!$A$7:$J$397</definedName>
    <definedName name="Z_FC3CE0E0_62AD_4DFE_9E6D_61D173C71E73_.wvu.FilterData" localSheetId="0" hidden="1">'на 31.01.2021'!$A$7:$J$397</definedName>
    <definedName name="Z_FC4C3009_E36C_43FD_8BFB_98FFC232780E_.wvu.FilterData" localSheetId="0" hidden="1">'на 31.01.2021'!$A$7:$J$397</definedName>
    <definedName name="Z_FC5D3D29_E6B6_4724_B01C_EFC5C58D36F7_.wvu.FilterData" localSheetId="0" hidden="1">'на 31.01.2021'!$A$7:$J$397</definedName>
    <definedName name="Z_FC8DF947_D902_4089_91EA_22D68229174F_.wvu.FilterData" localSheetId="0" hidden="1">'на 31.01.2021'!$A$7:$J$397</definedName>
    <definedName name="Z_FC921717_EFFF_4C5F_AE15_5DB48A6B2DDC_.wvu.FilterData" localSheetId="0" hidden="1">'на 31.01.2021'!$A$7:$J$397</definedName>
    <definedName name="Z_FCC3AE73_E537_4FEF_8316_D2033D529D47_.wvu.FilterData" localSheetId="0" hidden="1">'на 31.01.2021'!$A$7:$J$397</definedName>
    <definedName name="Z_FCFEE462_86B3_4D22_A291_C53135F468F2_.wvu.FilterData" localSheetId="0" hidden="1">'на 31.01.2021'!$A$7:$J$397</definedName>
    <definedName name="Z_FD01F790_1BBF_4238_916B_FA56833C331E_.wvu.FilterData" localSheetId="0" hidden="1">'на 31.01.2021'!$A$7:$J$397</definedName>
    <definedName name="Z_FD0E1B66_1ED2_4768_AEAA_4813773FCD1B_.wvu.FilterData" localSheetId="0" hidden="1">'на 31.01.2021'!$A$7:$H$131</definedName>
    <definedName name="Z_FD3BE8C9_37F8_4B3C_B2C7_E77CF8E04BFB_.wvu.FilterData" localSheetId="0" hidden="1">'на 31.01.2021'!$A$7:$J$397</definedName>
    <definedName name="Z_FD3D5015_A741_475F_84D8_C8E06D2029C4_.wvu.FilterData" localSheetId="0" hidden="1">'на 31.01.2021'!$A$7:$J$397</definedName>
    <definedName name="Z_FD5CEF9A_4499_4018_A32D_B5C5AF11D935_.wvu.FilterData" localSheetId="0" hidden="1">'на 31.01.2021'!$A$7:$J$397</definedName>
    <definedName name="Z_FD5EDEE5_A3CE_4C43_835A_373611C65308_.wvu.FilterData" localSheetId="0" hidden="1">'на 31.01.2021'!$A$7:$J$397</definedName>
    <definedName name="Z_FD66CF31_1A62_4649_ABF8_67009C9EEFA8_.wvu.FilterData" localSheetId="0" hidden="1">'на 31.01.2021'!$A$7:$J$397</definedName>
    <definedName name="Z_FDDB310B_7AE0_49CB_BE16_F49E6EF78E5F_.wvu.FilterData" localSheetId="0" hidden="1">'на 31.01.2021'!$A$7:$J$397</definedName>
    <definedName name="Z_FDE37E7A_0D62_48F6_B80B_D6356ECC791B_.wvu.FilterData" localSheetId="0" hidden="1">'на 31.01.2021'!$A$7:$J$397</definedName>
    <definedName name="Z_FDE6536E_3A56_4D69_A159_5DB77FF6A4B2_.wvu.FilterData" localSheetId="0" hidden="1">'на 31.01.2021'!$A$7:$J$397</definedName>
    <definedName name="Z_FDFA00AD_EA6D_4937_80B9_640D5FB985EF_.wvu.FilterData" localSheetId="0" hidden="1">'на 31.01.2021'!$A$7:$J$397</definedName>
    <definedName name="Z_FE9D531A_F987_4486_AC6F_37568587E0CC_.wvu.FilterData" localSheetId="0" hidden="1">'на 31.01.2021'!$A$7:$J$397</definedName>
    <definedName name="Z_FEE18FC2_E5D2_4C59_B7D0_FDF82F2008D4_.wvu.FilterData" localSheetId="0" hidden="1">'на 31.01.2021'!$A$7:$J$397</definedName>
    <definedName name="Z_FEF0FD9C_0AF1_4157_A391_071CD507BEBA_.wvu.FilterData" localSheetId="0" hidden="1">'на 31.01.2021'!$A$7:$J$397</definedName>
    <definedName name="Z_FEFFCD5F_F237_4316_B50A_6C71D0FF3363_.wvu.FilterData" localSheetId="0" hidden="1">'на 31.01.2021'!$A$7:$J$397</definedName>
    <definedName name="Z_FF2B641B_674B_4DA5_A6F8_82831EC9F946_.wvu.FilterData" localSheetId="0" hidden="1">'на 31.01.2021'!$A$7:$J$397</definedName>
    <definedName name="Z_FF7CC20D_CA9E_46D2_A113_9EB09E8A7DF6_.wvu.FilterData" localSheetId="0" hidden="1">'на 31.01.2021'!$A$7:$H$131</definedName>
    <definedName name="Z_FF7F531F_28CE_4C28_BA81_DE242DB82E03_.wvu.FilterData" localSheetId="0" hidden="1">'на 31.01.2021'!$A$7:$J$397</definedName>
    <definedName name="Z_FF9EFDBE_F5FD_432E_96BA_C22D4E9B91D4_.wvu.FilterData" localSheetId="0" hidden="1">'на 31.01.2021'!$A$7:$J$397</definedName>
    <definedName name="Z_FFBF84C0_8EC1_41E5_A130_1EB26E22D86E_.wvu.FilterData" localSheetId="0" hidden="1">'на 31.01.2021'!$A$7:$J$397</definedName>
    <definedName name="Z_FFE6C3F9_C13E_4E13_8F64_B3AD0BCC69D2_.wvu.FilterData" localSheetId="0" hidden="1">'на 31.01.2021'!$A$7:$J$397</definedName>
    <definedName name="Z_FFFC89F4_6CC5_4464_8EC3_BC7659708B14_.wvu.FilterData" localSheetId="0" hidden="1">'на 31.01.2021'!$A$7:$J$397</definedName>
    <definedName name="_xlnm.Print_Titles" localSheetId="0">'на 31.01.2021'!$5:$8</definedName>
    <definedName name="_xlnm.Print_Area" localSheetId="0">'на 31.01.2021'!$A$1:$J$196</definedName>
  </definedNames>
  <calcPr calcId="162913" fullPrecision="0"/>
  <customWorkbookViews>
    <customWorkbookView name="Фесик Светлана Викторовна - Личное представление" guid="{6068C3FF-17AA-48A5-A88B-2523CBAC39AE}" mergeInterval="0" personalView="1" maximized="1" xWindow="-8" yWindow="-8" windowWidth="1296" windowHeight="1000" tabRatio="518" activeSheetId="1"/>
    <customWorkbookView name="Рогожина Ольга Сергеевна - Личное представление" guid="{BEA0FDBA-BB07-4C19-8BBD-5E57EE395C09}" mergeInterval="0" personalView="1" maximized="1" windowWidth="1276" windowHeight="655" tabRatio="518" activeSheetId="1"/>
    <customWorkbookView name="Шулепова Ольга Анатольевна - Личное представление" guid="{67ADFAE6-A9AF-44D7-8539-93CD0F6B7849}" mergeInterval="0" personalView="1" maximized="1" xWindow="-8" yWindow="-8" windowWidth="1936" windowHeight="1056" tabRatio="518" activeSheetId="1"/>
    <customWorkbookView name="Залецкая Ольга Генадьевна - Личное представление" guid="{6E4A7295-8CE0-4D28-ABEF-D38EBAE7C204}" mergeInterval="0" personalView="1" maximized="1" xWindow="-8" yWindow="-8" windowWidth="1936" windowHeight="1056" tabRatio="518" activeSheetId="1"/>
    <customWorkbookView name="Перевощикова Анна Васильевна - Личное представление" guid="{CCF533A2-322B-40E2-88B2-065E6D1D35B4}" mergeInterval="0" personalView="1" maximized="1" xWindow="-8" yWindow="-8" windowWidth="1936" windowHeight="1056" tabRatio="518" activeSheetId="1"/>
    <customWorkbookView name="Вершинина Мария Игоревна - Личное представление" guid="{A0A3CD9B-2436-40D7-91DB-589A95FBBF00}" mergeInterval="0" personalView="1" maximized="1" windowWidth="1916" windowHeight="855" tabRatio="522" activeSheetId="1"/>
    <customWorkbookView name="Козлова Анастасия Сергеевна - Личное представление" guid="{0CCCFAED-79CE-4449-BC23-D60C794B65C2}" mergeInterval="0" personalView="1" maximized="1" windowWidth="1276" windowHeight="779" tabRatio="518" activeSheetId="1"/>
    <customWorkbookView name="Маслова Алина Рамазановна - Личное представление" guid="{99950613-28E7-4EC2-B918-559A2757B0A9}" mergeInterval="0" personalView="1" maximized="1" xWindow="-8" yWindow="-8" windowWidth="1936" windowHeight="1056" tabRatio="355" activeSheetId="1"/>
    <customWorkbookView name="Залецкая Ольга Геннадьевна - Личное представление" guid="{D95852A1-B0FC-4AC5-B62B-5CCBE05B0D15}" mergeInterval="0" personalView="1" maximized="1" windowWidth="1916" windowHeight="855" tabRatio="518" activeSheetId="1"/>
    <customWorkbookView name="Сырвачева Виктория Алексеевна - Личное представление" guid="{72C0943B-A5D5-4B80-AD54-166C5CDC74DE}" mergeInterval="0" personalView="1" maximized="1" xWindow="-8" yWindow="-8" windowWidth="1296" windowHeight="1000"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 name="Корунова Олеся Юрьевна - Личное представление" guid="{5EB1B5BB-79BE-4318-9140-3FA31802D519}" mergeInterval="0" personalView="1" maximized="1" xWindow="-8" yWindow="-8" windowWidth="1296" windowHeight="1000"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Денисова Евгения Юрьевна - Личное представление" guid="{9FA29541-62F4-4CED-BF33-19F6BA57578F}" mergeInterval="0" personalView="1" maximized="1" windowWidth="1276" windowHeight="759" tabRatio="518" activeSheetId="1"/>
    <customWorkbookView name="kou - Личное представление" guid="{998B8119-4FF3-4A16-838D-539C6AE34D55}" mergeInterval="0" personalView="1" maximized="1" windowWidth="1148" windowHeight="645" tabRatio="518" activeSheetId="1"/>
    <customWorkbookView name="pav - Личное представление" guid="{539CB3DF-9B66-4BE7-9074-8CE0405EB8A6}" mergeInterval="0" personalView="1" maximized="1" xWindow="1" yWindow="1" windowWidth="1276" windowHeight="794" tabRatio="518" activeSheetId="1"/>
    <customWorkbookView name="User - Личное представление" guid="{D20DFCFE-63F9-4265-B37B-4F36C46DF159}" mergeInterval="0" personalView="1" maximized="1" xWindow="-8" yWindow="-8" windowWidth="1296" windowHeight="1000" tabRatio="518" activeSheetId="1"/>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Анастасия Вячеславовна - Личное представление" guid="{F2110B0B-AAE7-42F0-B553-C360E9249AD4}" mergeInterval="0" personalView="1" maximized="1" windowWidth="1276" windowHeight="779" tabRatio="501"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Admin - Личное представление" guid="{2DF88C31-E5A0-4DFE-877D-5A31D3992603}" mergeInterval="0" personalView="1" maximized="1" windowWidth="1276" windowHeight="719" tabRatio="772" activeSheetId="1"/>
    <customWorkbookView name="Елена - Личное представление" guid="{24E5C1BC-322C-4FEF-B964-F0DCC04482C1}" mergeInterval="0" personalView="1" maximized="1" xWindow="1" yWindow="1" windowWidth="1024" windowHeight="547" tabRatio="896" activeSheetId="1"/>
    <customWorkbookView name="BLACKGIRL - Личное представление" guid="{37F8CE32-8CE8-4D95-9C0E-63112E6EFFE9}" mergeInterval="0" personalView="1" maximized="1" windowWidth="1020" windowHeight="576" tabRatio="441" activeSheetId="4"/>
    <customWorkbookView name="1 - Личное представление" guid="{CBF9D894-3FD2-4B68-BAC8-643DB23851C0}" mergeInterval="0" personalView="1" maximized="1" xWindow="1" yWindow="1" windowWidth="1733" windowHeight="798" tabRatio="772" activeSheetId="1"/>
    <customWorkbookView name="Пользователь - Личное представление" guid="{C8C7D91A-0101-429D-A7C4-25C2A366909A}" mergeInterval="0" personalView="1" maximized="1" windowWidth="1264" windowHeight="759" tabRatio="51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Коптеева Елена Анатольевна - Личное представление" guid="{2F7AC811-CA37-46E3-866E-6E10DF43054A}" mergeInterval="0" personalView="1" maximized="1" windowWidth="1276" windowHeight="799" tabRatio="698" activeSheetId="1"/>
    <customWorkbookView name="kaa - Личное представление" guid="{7B245AB0-C2AF-4822-BFC4-2399F85856C1}" mergeInterval="0" personalView="1" maximized="1" xWindow="1" yWindow="1" windowWidth="1280" windowHeight="803" tabRatio="518" activeSheetId="1"/>
    <customWorkbookView name="Крыжановская Анна Александровна - Личное представление" guid="{3EEA7E1A-5F2B-4408-A34C-1F0223B5B245}" mergeInterval="0" personalView="1" maximized="1" xWindow="-8" yWindow="-8" windowWidth="1296" windowHeight="1000" tabRatio="518" activeSheetId="1"/>
    <customWorkbookView name="Маганёва Екатерина Николаевна - Личное представление" guid="{CA384592-0CFD-4322-A4EB-34EC04693944}" mergeInterval="0" personalView="1" maximized="1" xWindow="-8" yWindow="-8" windowWidth="1296" windowHeight="1000" tabRatio="522" activeSheetId="1"/>
    <customWorkbookView name="Астахова Анна Владимировна - Личное представление" guid="{13BE7114-35DF-4699-8779-61985C68F6C3}" mergeInterval="0" personalView="1" maximized="1" xWindow="-8" yWindow="-8" windowWidth="1936" windowHeight="1056" tabRatio="440" activeSheetId="1" showComments="commIndAndComment"/>
    <customWorkbookView name="Минакова Оксана Сергеевна - Личное представление" guid="{45DE1976-7F07-4EB4-8A9C-FB72D060BEFA}" mergeInterval="0" personalView="1" maximized="1" xWindow="-8" yWindow="-8" windowWidth="1936" windowHeight="1056" tabRatio="518" activeSheetId="1"/>
  </customWorkbookViews>
  <fileRecoveryPr autoRecover="0"/>
</workbook>
</file>

<file path=xl/calcChain.xml><?xml version="1.0" encoding="utf-8"?>
<calcChain xmlns="http://schemas.openxmlformats.org/spreadsheetml/2006/main">
  <c r="I39" i="1" l="1"/>
  <c r="K16" i="1"/>
  <c r="K18" i="1"/>
  <c r="K19" i="1"/>
  <c r="K20" i="1"/>
  <c r="K22" i="1"/>
  <c r="K23" i="1"/>
  <c r="K24" i="1"/>
  <c r="K25" i="1"/>
  <c r="K30" i="1"/>
  <c r="K32" i="1"/>
  <c r="K33" i="1"/>
  <c r="K35" i="1"/>
  <c r="K36" i="1"/>
  <c r="K37" i="1"/>
  <c r="K38" i="1"/>
  <c r="K40" i="1"/>
  <c r="K41" i="1"/>
  <c r="K42" i="1"/>
  <c r="K46" i="1"/>
  <c r="K47" i="1"/>
  <c r="K48" i="1"/>
  <c r="K50" i="1"/>
  <c r="K52" i="1"/>
  <c r="K53" i="1"/>
  <c r="K54" i="1"/>
  <c r="K55" i="1"/>
  <c r="K56" i="1"/>
  <c r="K58" i="1"/>
  <c r="K60" i="1"/>
  <c r="K61" i="1"/>
  <c r="K62" i="1"/>
  <c r="K63" i="1"/>
  <c r="K65" i="1"/>
  <c r="K66" i="1"/>
  <c r="K85" i="1"/>
  <c r="K88" i="1"/>
  <c r="K89" i="1"/>
  <c r="K118" i="1"/>
  <c r="K119" i="1"/>
  <c r="K121" i="1"/>
  <c r="K123" i="1"/>
  <c r="K124" i="1"/>
  <c r="K125" i="1"/>
  <c r="K129" i="1"/>
  <c r="K130" i="1"/>
  <c r="K131" i="1"/>
  <c r="K135" i="1"/>
  <c r="K136" i="1"/>
  <c r="K137" i="1"/>
  <c r="K145" i="1"/>
  <c r="K146" i="1"/>
  <c r="K152" i="1"/>
  <c r="K164" i="1"/>
  <c r="K165" i="1"/>
  <c r="K170" i="1"/>
  <c r="K171" i="1"/>
  <c r="K172" i="1"/>
  <c r="K173" i="1"/>
  <c r="K174" i="1"/>
  <c r="K175" i="1"/>
  <c r="K180" i="1"/>
  <c r="K181" i="1"/>
  <c r="K182" i="1"/>
  <c r="K184" i="1"/>
  <c r="K185" i="1"/>
  <c r="K192" i="1"/>
  <c r="K193" i="1"/>
  <c r="K194" i="1"/>
  <c r="K196" i="1"/>
  <c r="I28" i="1" l="1"/>
  <c r="K28" i="1" s="1"/>
  <c r="I27" i="1"/>
  <c r="K27" i="1" s="1"/>
  <c r="I34" i="1" l="1"/>
  <c r="K34" i="1" s="1"/>
  <c r="I26" i="1" l="1"/>
  <c r="K26" i="1" s="1"/>
  <c r="I139" i="1" l="1"/>
  <c r="K139" i="1" s="1"/>
  <c r="I140" i="1"/>
  <c r="K140" i="1" s="1"/>
  <c r="I141" i="1"/>
  <c r="K141" i="1" s="1"/>
  <c r="I142" i="1"/>
  <c r="I143" i="1"/>
  <c r="G110" i="1"/>
  <c r="G111" i="1"/>
  <c r="G112" i="1"/>
  <c r="G113" i="1"/>
  <c r="G109" i="1"/>
  <c r="D110" i="1"/>
  <c r="E110" i="1"/>
  <c r="D111" i="1"/>
  <c r="E111" i="1"/>
  <c r="D112" i="1"/>
  <c r="E112" i="1"/>
  <c r="D113" i="1"/>
  <c r="E113" i="1"/>
  <c r="E109" i="1"/>
  <c r="C110" i="1"/>
  <c r="C111" i="1"/>
  <c r="C112" i="1"/>
  <c r="C113" i="1"/>
  <c r="G138" i="1"/>
  <c r="D138" i="1"/>
  <c r="E138" i="1"/>
  <c r="C138" i="1"/>
  <c r="E28" i="1"/>
  <c r="F134" i="1"/>
  <c r="I134" i="1"/>
  <c r="K134" i="1" s="1"/>
  <c r="I133" i="1"/>
  <c r="K133" i="1" s="1"/>
  <c r="G132" i="1"/>
  <c r="E132" i="1"/>
  <c r="C132" i="1"/>
  <c r="I106" i="1"/>
  <c r="K106" i="1" s="1"/>
  <c r="I107" i="1"/>
  <c r="K107" i="1" s="1"/>
  <c r="I103" i="1"/>
  <c r="K103" i="1" s="1"/>
  <c r="G92" i="1"/>
  <c r="G93" i="1"/>
  <c r="G94" i="1"/>
  <c r="G95" i="1"/>
  <c r="G91" i="1"/>
  <c r="E92" i="1"/>
  <c r="E93" i="1"/>
  <c r="E94" i="1"/>
  <c r="E95" i="1"/>
  <c r="E91" i="1"/>
  <c r="D92" i="1"/>
  <c r="D93" i="1"/>
  <c r="D94" i="1"/>
  <c r="D95" i="1"/>
  <c r="D91" i="1"/>
  <c r="C92" i="1"/>
  <c r="C93" i="1"/>
  <c r="C94" i="1"/>
  <c r="C95" i="1"/>
  <c r="C91" i="1"/>
  <c r="I82" i="1"/>
  <c r="I83" i="1"/>
  <c r="I79" i="1"/>
  <c r="G80" i="1"/>
  <c r="G81" i="1"/>
  <c r="G82" i="1"/>
  <c r="G83" i="1"/>
  <c r="G79" i="1"/>
  <c r="E80" i="1"/>
  <c r="E81" i="1"/>
  <c r="E82" i="1"/>
  <c r="E83" i="1"/>
  <c r="E79" i="1"/>
  <c r="D80" i="1"/>
  <c r="D81" i="1"/>
  <c r="D82" i="1"/>
  <c r="D83" i="1"/>
  <c r="D79" i="1"/>
  <c r="C81" i="1"/>
  <c r="C82" i="1"/>
  <c r="C83" i="1"/>
  <c r="C79" i="1"/>
  <c r="C86" i="1"/>
  <c r="C80" i="1" s="1"/>
  <c r="D105" i="1"/>
  <c r="C105" i="1"/>
  <c r="D104" i="1"/>
  <c r="C104" i="1"/>
  <c r="K79" i="1" l="1"/>
  <c r="K82" i="1"/>
  <c r="K83" i="1"/>
  <c r="I112" i="1"/>
  <c r="K112" i="1" s="1"/>
  <c r="K142" i="1"/>
  <c r="I138" i="1"/>
  <c r="K138" i="1"/>
  <c r="I105" i="1"/>
  <c r="K105" i="1" s="1"/>
  <c r="I104" i="1"/>
  <c r="K104" i="1" s="1"/>
  <c r="I113" i="1"/>
  <c r="K113" i="1" s="1"/>
  <c r="K143" i="1"/>
  <c r="G108" i="1"/>
  <c r="I132" i="1"/>
  <c r="D132" i="1"/>
  <c r="I188" i="1"/>
  <c r="K188" i="1" s="1"/>
  <c r="I187" i="1"/>
  <c r="K187" i="1" s="1"/>
  <c r="F132" i="1" l="1"/>
  <c r="K132" i="1"/>
  <c r="H132" i="1"/>
  <c r="I186" i="1" l="1"/>
  <c r="K186" i="1" s="1"/>
  <c r="I178" i="1"/>
  <c r="K178" i="1" s="1"/>
  <c r="I177" i="1"/>
  <c r="K177" i="1" s="1"/>
  <c r="I162" i="1"/>
  <c r="K162" i="1" s="1"/>
  <c r="I161" i="1"/>
  <c r="K161" i="1" s="1"/>
  <c r="I160" i="1"/>
  <c r="K160" i="1" s="1"/>
  <c r="D127" i="1"/>
  <c r="C127" i="1"/>
  <c r="C109" i="1" s="1"/>
  <c r="C108" i="1" s="1"/>
  <c r="I122" i="1"/>
  <c r="K122" i="1" s="1"/>
  <c r="I117" i="1"/>
  <c r="I115" i="1"/>
  <c r="K115" i="1" s="1"/>
  <c r="I116" i="1"/>
  <c r="K116" i="1" s="1"/>
  <c r="I111" i="1" l="1"/>
  <c r="K111" i="1" s="1"/>
  <c r="K117" i="1"/>
  <c r="D109" i="1"/>
  <c r="K109" i="1" s="1"/>
  <c r="F127" i="1"/>
  <c r="I127" i="1"/>
  <c r="I109" i="1" s="1"/>
  <c r="D144" i="1"/>
  <c r="K127" i="1" l="1"/>
  <c r="I29" i="1"/>
  <c r="I21" i="1" l="1"/>
  <c r="K29" i="1"/>
  <c r="I189" i="1"/>
  <c r="K189" i="1" s="1"/>
  <c r="I190" i="1"/>
  <c r="K190" i="1" s="1"/>
  <c r="I179" i="1"/>
  <c r="K179" i="1" s="1"/>
  <c r="I169" i="1" l="1"/>
  <c r="K169" i="1" s="1"/>
  <c r="I168" i="1"/>
  <c r="K168" i="1" s="1"/>
  <c r="I167" i="1"/>
  <c r="K167" i="1" s="1"/>
  <c r="I155" i="1"/>
  <c r="K155" i="1" s="1"/>
  <c r="I151" i="1"/>
  <c r="K151" i="1" s="1"/>
  <c r="I150" i="1"/>
  <c r="K150" i="1" s="1"/>
  <c r="I149" i="1"/>
  <c r="K149" i="1" s="1"/>
  <c r="I148" i="1"/>
  <c r="K148" i="1" s="1"/>
  <c r="I147" i="1"/>
  <c r="K147" i="1" s="1"/>
  <c r="I59" i="1"/>
  <c r="K59" i="1" s="1"/>
  <c r="I17" i="1"/>
  <c r="K17" i="1" s="1"/>
  <c r="G120" i="1" l="1"/>
  <c r="I99" i="1"/>
  <c r="I98" i="1"/>
  <c r="I87" i="1"/>
  <c r="I86" i="1"/>
  <c r="I81" i="1" l="1"/>
  <c r="K81" i="1" s="1"/>
  <c r="K87" i="1"/>
  <c r="I93" i="1"/>
  <c r="K93" i="1" s="1"/>
  <c r="K99" i="1"/>
  <c r="I92" i="1"/>
  <c r="K92" i="1" s="1"/>
  <c r="K98" i="1"/>
  <c r="I80" i="1"/>
  <c r="K80" i="1" s="1"/>
  <c r="K86" i="1"/>
  <c r="E45" i="1"/>
  <c r="F17" i="1" l="1"/>
  <c r="E74" i="1" l="1"/>
  <c r="C73" i="1"/>
  <c r="D75" i="1"/>
  <c r="E75" i="1"/>
  <c r="E73" i="1"/>
  <c r="D73" i="1"/>
  <c r="E169" i="1" l="1"/>
  <c r="I153" i="1" l="1"/>
  <c r="C75" i="1" l="1"/>
  <c r="H151" i="1" l="1"/>
  <c r="F151" i="1"/>
  <c r="H98" i="1" l="1"/>
  <c r="H99" i="1"/>
  <c r="F98" i="1"/>
  <c r="F99" i="1"/>
  <c r="C74" i="1" l="1"/>
  <c r="F117" i="1" l="1"/>
  <c r="D74" i="1" l="1"/>
  <c r="H26" i="1" l="1"/>
  <c r="E149" i="1" l="1"/>
  <c r="D21" i="1" l="1"/>
  <c r="K21" i="1" s="1"/>
  <c r="F73" i="1" l="1"/>
  <c r="H73" i="1"/>
  <c r="F76" i="1"/>
  <c r="H76" i="1"/>
  <c r="F77" i="1"/>
  <c r="H77" i="1"/>
  <c r="H93" i="1" l="1"/>
  <c r="F92" i="1"/>
  <c r="H92" i="1"/>
  <c r="F93" i="1"/>
  <c r="I158" i="1" l="1"/>
  <c r="K158" i="1" s="1"/>
  <c r="I157" i="1"/>
  <c r="K157" i="1" s="1"/>
  <c r="I156" i="1"/>
  <c r="K156" i="1" s="1"/>
  <c r="I154" i="1"/>
  <c r="K154" i="1" s="1"/>
  <c r="I97" i="1" l="1"/>
  <c r="I100" i="1"/>
  <c r="I101" i="1"/>
  <c r="G96" i="1"/>
  <c r="D96" i="1"/>
  <c r="E96" i="1"/>
  <c r="C96" i="1"/>
  <c r="I95" i="1" l="1"/>
  <c r="K95" i="1" s="1"/>
  <c r="K101" i="1"/>
  <c r="I94" i="1"/>
  <c r="K94" i="1" s="1"/>
  <c r="K100" i="1"/>
  <c r="I91" i="1"/>
  <c r="K91" i="1" s="1"/>
  <c r="K97" i="1"/>
  <c r="F96" i="1"/>
  <c r="H96" i="1"/>
  <c r="I96" i="1"/>
  <c r="K96" i="1" s="1"/>
  <c r="C90" i="1"/>
  <c r="G74" i="1"/>
  <c r="G75" i="1"/>
  <c r="G76" i="1"/>
  <c r="G77" i="1"/>
  <c r="E76" i="1"/>
  <c r="E77" i="1"/>
  <c r="C76" i="1"/>
  <c r="C77" i="1"/>
  <c r="G73" i="1"/>
  <c r="D77" i="1" l="1"/>
  <c r="D76" i="1"/>
  <c r="K76" i="1" s="1"/>
  <c r="E78" i="1"/>
  <c r="I73" i="1"/>
  <c r="K73" i="1" s="1"/>
  <c r="I76" i="1"/>
  <c r="I77" i="1"/>
  <c r="K77" i="1" l="1"/>
  <c r="G72" i="1"/>
  <c r="E72" i="1"/>
  <c r="I128" i="1" l="1"/>
  <c r="I110" i="1" l="1"/>
  <c r="K110" i="1" s="1"/>
  <c r="K128" i="1"/>
  <c r="C67" i="1"/>
  <c r="C10" i="1" s="1"/>
  <c r="H127" i="1"/>
  <c r="I120" i="1"/>
  <c r="I114" i="1"/>
  <c r="I43" i="1" l="1"/>
  <c r="K43" i="1" s="1"/>
  <c r="I44" i="1"/>
  <c r="K44" i="1" s="1"/>
  <c r="E90" i="1" l="1"/>
  <c r="I75" i="1" l="1"/>
  <c r="K75" i="1" s="1"/>
  <c r="I74" i="1"/>
  <c r="K74" i="1" s="1"/>
  <c r="I90" i="1"/>
  <c r="C144" i="1" l="1"/>
  <c r="I15" i="1" l="1"/>
  <c r="H46" i="1" l="1"/>
  <c r="F46" i="1"/>
  <c r="H40" i="1" l="1"/>
  <c r="H41" i="1"/>
  <c r="E39" i="1"/>
  <c r="I31" i="1" l="1"/>
  <c r="I84" i="1" l="1"/>
  <c r="C78" i="1"/>
  <c r="I72" i="1" l="1"/>
  <c r="H28" i="1"/>
  <c r="H167" i="1" l="1"/>
  <c r="F167" i="1"/>
  <c r="D90" i="1" l="1"/>
  <c r="K90" i="1" s="1"/>
  <c r="F90" i="1" l="1"/>
  <c r="E120" i="1"/>
  <c r="D120" i="1"/>
  <c r="K120" i="1" s="1"/>
  <c r="F120" i="1" l="1"/>
  <c r="G31" i="1"/>
  <c r="H187" i="1" l="1"/>
  <c r="F187" i="1"/>
  <c r="F186" i="1" l="1"/>
  <c r="F26" i="1" l="1"/>
  <c r="I166" i="1" l="1"/>
  <c r="E144" i="1" l="1"/>
  <c r="G90" i="1" l="1"/>
  <c r="I78" i="1" l="1"/>
  <c r="G78" i="1"/>
  <c r="H90" i="1"/>
  <c r="I126" i="1" l="1"/>
  <c r="D126" i="1" l="1"/>
  <c r="K126" i="1" s="1"/>
  <c r="G14" i="1" l="1"/>
  <c r="G13" i="1"/>
  <c r="I163" i="1" l="1"/>
  <c r="K163" i="1" s="1"/>
  <c r="I195" i="1"/>
  <c r="K195" i="1" s="1"/>
  <c r="H194" i="1"/>
  <c r="H193" i="1"/>
  <c r="F193" i="1"/>
  <c r="G191" i="1"/>
  <c r="D191" i="1"/>
  <c r="C191" i="1"/>
  <c r="I183" i="1" l="1"/>
  <c r="I159" i="1"/>
  <c r="F194" i="1"/>
  <c r="E191" i="1"/>
  <c r="I191" i="1"/>
  <c r="K191" i="1" s="1"/>
  <c r="H191" i="1"/>
  <c r="F191" i="1" l="1"/>
  <c r="H168" i="1" l="1"/>
  <c r="G144" i="1" l="1"/>
  <c r="G166" i="1"/>
  <c r="F168" i="1"/>
  <c r="C166" i="1"/>
  <c r="G57" i="1"/>
  <c r="D57" i="1"/>
  <c r="C57" i="1"/>
  <c r="I57" i="1"/>
  <c r="K57" i="1" l="1"/>
  <c r="D166" i="1"/>
  <c r="K166" i="1" s="1"/>
  <c r="H169" i="1"/>
  <c r="H57" i="1"/>
  <c r="H144" i="1"/>
  <c r="F169" i="1"/>
  <c r="E166" i="1"/>
  <c r="H166" i="1" l="1"/>
  <c r="F166" i="1"/>
  <c r="C31" i="1"/>
  <c r="I49" i="1" l="1"/>
  <c r="K49" i="1" s="1"/>
  <c r="I45" i="1" l="1"/>
  <c r="I108" i="1" l="1"/>
  <c r="F28" i="1" l="1"/>
  <c r="E163" i="1"/>
  <c r="E189" i="1" l="1"/>
  <c r="H149" i="1" l="1"/>
  <c r="G21" i="1" l="1"/>
  <c r="F122" i="1" l="1"/>
  <c r="D69" i="1" l="1"/>
  <c r="H155" i="1"/>
  <c r="D12" i="1" l="1"/>
  <c r="C51" i="1"/>
  <c r="E179" i="1"/>
  <c r="H87" i="1" l="1"/>
  <c r="F87" i="1"/>
  <c r="F81" i="1" s="1"/>
  <c r="H86" i="1"/>
  <c r="F86" i="1"/>
  <c r="G84" i="1"/>
  <c r="E84" i="1"/>
  <c r="D84" i="1"/>
  <c r="K84" i="1" s="1"/>
  <c r="C84" i="1"/>
  <c r="F80" i="1" l="1"/>
  <c r="F74" i="1" s="1"/>
  <c r="F84" i="1"/>
  <c r="H84" i="1"/>
  <c r="H162" i="1" l="1"/>
  <c r="H186" i="1" l="1"/>
  <c r="E176" i="1" l="1"/>
  <c r="C176" i="1" l="1"/>
  <c r="D176" i="1" l="1"/>
  <c r="H34" i="1" l="1"/>
  <c r="F42" i="1" l="1"/>
  <c r="C21" i="1" l="1"/>
  <c r="I67" i="1" l="1"/>
  <c r="G67" i="1"/>
  <c r="G10" i="1" s="1"/>
  <c r="H42" i="1"/>
  <c r="I10" i="1" l="1"/>
  <c r="G39" i="1"/>
  <c r="F40" i="1" l="1"/>
  <c r="D78" i="1" l="1"/>
  <c r="K78" i="1" s="1"/>
  <c r="F78" i="1" l="1"/>
  <c r="H78" i="1"/>
  <c r="F147" i="1" l="1"/>
  <c r="E35" i="1" l="1"/>
  <c r="F116" i="1" l="1"/>
  <c r="F115" i="1"/>
  <c r="H116" i="1"/>
  <c r="H115" i="1"/>
  <c r="F155" i="1" l="1"/>
  <c r="H147" i="1" l="1"/>
  <c r="H148" i="1"/>
  <c r="C39" i="1" l="1"/>
  <c r="F149" i="1" l="1"/>
  <c r="D39" i="1"/>
  <c r="K39" i="1" s="1"/>
  <c r="F144" i="1" l="1"/>
  <c r="I144" i="1"/>
  <c r="K144" i="1" s="1"/>
  <c r="C45" i="1"/>
  <c r="H178" i="1" l="1"/>
  <c r="H177" i="1"/>
  <c r="F177" i="1"/>
  <c r="F47" i="1" l="1"/>
  <c r="I68" i="1" l="1"/>
  <c r="I11" i="1" l="1"/>
  <c r="D159" i="1"/>
  <c r="K159" i="1" s="1"/>
  <c r="I176" i="1" l="1"/>
  <c r="K176" i="1" s="1"/>
  <c r="G176" i="1"/>
  <c r="F178" i="1"/>
  <c r="H176" i="1" l="1"/>
  <c r="F176" i="1"/>
  <c r="H117" i="1" l="1"/>
  <c r="H47" i="1" l="1"/>
  <c r="H48" i="1"/>
  <c r="E36" i="1" l="1"/>
  <c r="E31" i="1" s="1"/>
  <c r="D153" i="1"/>
  <c r="K153" i="1" s="1"/>
  <c r="E153" i="1"/>
  <c r="G153" i="1"/>
  <c r="C153" i="1"/>
  <c r="H153" i="1" l="1"/>
  <c r="F153" i="1"/>
  <c r="D45" i="1" l="1"/>
  <c r="K45" i="1" s="1"/>
  <c r="G126" i="1"/>
  <c r="C126" i="1"/>
  <c r="F75" i="1" l="1"/>
  <c r="E68" i="1"/>
  <c r="E11" i="1" s="1"/>
  <c r="I71" i="1"/>
  <c r="I14" i="1" l="1"/>
  <c r="C68" i="1"/>
  <c r="C11" i="1" s="1"/>
  <c r="I102" i="1"/>
  <c r="D102" i="1"/>
  <c r="E102" i="1"/>
  <c r="C102" i="1"/>
  <c r="H75" i="1"/>
  <c r="K102" i="1" l="1"/>
  <c r="G68" i="1"/>
  <c r="G11" i="1" s="1"/>
  <c r="C72" i="1"/>
  <c r="E69" i="1"/>
  <c r="I70" i="1"/>
  <c r="D72" i="1"/>
  <c r="K72" i="1" s="1"/>
  <c r="F102" i="1"/>
  <c r="H74" i="1"/>
  <c r="G102" i="1"/>
  <c r="H102" i="1" s="1"/>
  <c r="I13" i="1" l="1"/>
  <c r="F72" i="1"/>
  <c r="H72" i="1"/>
  <c r="F34" i="1" l="1"/>
  <c r="G114" i="1" l="1"/>
  <c r="H161" i="1" l="1"/>
  <c r="F161" i="1"/>
  <c r="H21" i="1" l="1"/>
  <c r="F162" i="1" l="1"/>
  <c r="C183" i="1" l="1"/>
  <c r="G45" i="1" l="1"/>
  <c r="F48" i="1"/>
  <c r="E60" i="1" l="1"/>
  <c r="E12" i="1" l="1"/>
  <c r="F12" i="1" s="1"/>
  <c r="E57" i="1"/>
  <c r="E21" i="1"/>
  <c r="F21" i="1" s="1"/>
  <c r="F57" i="1" l="1"/>
  <c r="I51" i="1"/>
  <c r="G159" i="1" l="1"/>
  <c r="I69" i="1" l="1"/>
  <c r="K69" i="1" s="1"/>
  <c r="I64" i="1" l="1"/>
  <c r="I12" i="1"/>
  <c r="K12" i="1" s="1"/>
  <c r="I9" i="1" l="1"/>
  <c r="F41" i="1"/>
  <c r="H53" i="1"/>
  <c r="G51" i="1"/>
  <c r="D51" i="1"/>
  <c r="K51" i="1" s="1"/>
  <c r="F53" i="1"/>
  <c r="E51" i="1" l="1"/>
  <c r="F39" i="1"/>
  <c r="H39" i="1"/>
  <c r="H51" i="1"/>
  <c r="F51" i="1" l="1"/>
  <c r="F45" i="1"/>
  <c r="H45" i="1"/>
  <c r="H27" i="1"/>
  <c r="F188" i="1"/>
  <c r="H188" i="1"/>
  <c r="G183" i="1"/>
  <c r="E183" i="1"/>
  <c r="D183" i="1"/>
  <c r="K183" i="1" s="1"/>
  <c r="F27" i="1"/>
  <c r="H183" i="1" l="1"/>
  <c r="F183" i="1"/>
  <c r="D31" i="1"/>
  <c r="K31" i="1" s="1"/>
  <c r="F31" i="1" l="1"/>
  <c r="H31" i="1"/>
  <c r="E159" i="1" l="1"/>
  <c r="C159" i="1"/>
  <c r="H159" i="1" l="1"/>
  <c r="F159" i="1"/>
  <c r="F148" i="1" l="1"/>
  <c r="E126" i="1"/>
  <c r="H122" i="1"/>
  <c r="C120" i="1"/>
  <c r="E114" i="1"/>
  <c r="D114" i="1"/>
  <c r="K114" i="1" s="1"/>
  <c r="C114" i="1"/>
  <c r="C71" i="1"/>
  <c r="C14" i="1" s="1"/>
  <c r="C70" i="1"/>
  <c r="C13" i="1" s="1"/>
  <c r="G69" i="1"/>
  <c r="C69" i="1"/>
  <c r="C12" i="1" s="1"/>
  <c r="G12" i="1" l="1"/>
  <c r="C9" i="1"/>
  <c r="D68" i="1"/>
  <c r="K68" i="1" s="1"/>
  <c r="D67" i="1"/>
  <c r="K67" i="1" s="1"/>
  <c r="E71" i="1"/>
  <c r="E70" i="1"/>
  <c r="F109" i="1"/>
  <c r="D71" i="1"/>
  <c r="K71" i="1" s="1"/>
  <c r="D70" i="1"/>
  <c r="K70" i="1" s="1"/>
  <c r="C64" i="1"/>
  <c r="F114" i="1"/>
  <c r="F126" i="1"/>
  <c r="H111" i="1"/>
  <c r="D108" i="1"/>
  <c r="K108" i="1" s="1"/>
  <c r="H110" i="1"/>
  <c r="F111" i="1"/>
  <c r="H114" i="1"/>
  <c r="H109" i="1"/>
  <c r="H120" i="1"/>
  <c r="H126" i="1"/>
  <c r="D13" i="1" l="1"/>
  <c r="K13" i="1" s="1"/>
  <c r="D11" i="1"/>
  <c r="K11" i="1" s="1"/>
  <c r="D10" i="1"/>
  <c r="K10" i="1" s="1"/>
  <c r="H12" i="1"/>
  <c r="E14" i="1"/>
  <c r="E13" i="1"/>
  <c r="D14" i="1"/>
  <c r="K14" i="1" s="1"/>
  <c r="D64" i="1"/>
  <c r="K64" i="1" s="1"/>
  <c r="E108" i="1"/>
  <c r="E67" i="1"/>
  <c r="E10" i="1" s="1"/>
  <c r="F110" i="1"/>
  <c r="H108" i="1"/>
  <c r="F10" i="1" l="1"/>
  <c r="H10" i="1"/>
  <c r="F11" i="1"/>
  <c r="H11" i="1"/>
  <c r="F108" i="1"/>
  <c r="H14" i="1"/>
  <c r="F14" i="1"/>
  <c r="D9" i="1"/>
  <c r="K9" i="1" s="1"/>
  <c r="E64" i="1"/>
  <c r="F68" i="1"/>
  <c r="F67" i="1"/>
  <c r="H67" i="1"/>
  <c r="G64" i="1"/>
  <c r="H64" i="1" s="1"/>
  <c r="H68" i="1"/>
  <c r="G9" i="1"/>
  <c r="H69" i="1"/>
  <c r="F69" i="1"/>
  <c r="F64" i="1" l="1"/>
  <c r="H9" i="1"/>
  <c r="E9" i="1"/>
  <c r="F9" i="1" s="1"/>
  <c r="H59" i="1" l="1"/>
  <c r="F59" i="1"/>
  <c r="H17" i="1"/>
  <c r="G15" i="1"/>
  <c r="D15" i="1"/>
  <c r="K15" i="1" s="1"/>
  <c r="E15" i="1"/>
  <c r="C15" i="1"/>
  <c r="H15" i="1" l="1"/>
  <c r="F15" i="1"/>
</calcChain>
</file>

<file path=xl/sharedStrings.xml><?xml version="1.0" encoding="utf-8"?>
<sst xmlns="http://schemas.openxmlformats.org/spreadsheetml/2006/main" count="263" uniqueCount="124">
  <si>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</si>
  <si>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</si>
  <si>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</si>
  <si>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</si>
  <si>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</si>
  <si>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</si>
  <si>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</si>
  <si>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</si>
  <si>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</si>
  <si>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</si>
  <si>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6.</t>
  </si>
  <si>
    <t xml:space="preserve">бюджет МО </t>
  </si>
  <si>
    <t>% к уточненному плану</t>
  </si>
  <si>
    <t>бюджет МО сверх соглашения</t>
  </si>
  <si>
    <t>2.</t>
  </si>
  <si>
    <t>3.</t>
  </si>
  <si>
    <t>бюджет ХМАО-Югры</t>
  </si>
  <si>
    <t>8.</t>
  </si>
  <si>
    <t>10.</t>
  </si>
  <si>
    <t>11.</t>
  </si>
  <si>
    <t>12.</t>
  </si>
  <si>
    <t>14.</t>
  </si>
  <si>
    <t>15.</t>
  </si>
  <si>
    <t>16.</t>
  </si>
  <si>
    <t>17.</t>
  </si>
  <si>
    <t>18.</t>
  </si>
  <si>
    <t>19.</t>
  </si>
  <si>
    <t>22.</t>
  </si>
  <si>
    <t>21.</t>
  </si>
  <si>
    <t>20.</t>
  </si>
  <si>
    <t>Всего по программам 
Ханты-Мансийского автономного округа - Югры</t>
  </si>
  <si>
    <t>(тыс. руб.)</t>
  </si>
  <si>
    <t>1.</t>
  </si>
  <si>
    <t>4.</t>
  </si>
  <si>
    <t xml:space="preserve">7. </t>
  </si>
  <si>
    <t>Реализация мероприятий не запланирована</t>
  </si>
  <si>
    <t>бюджет ХМАО - Югры</t>
  </si>
  <si>
    <t>бюджет МО</t>
  </si>
  <si>
    <t>11.1.</t>
  </si>
  <si>
    <t>11.1.1.</t>
  </si>
  <si>
    <t>11.2.</t>
  </si>
  <si>
    <t>11.2.1.</t>
  </si>
  <si>
    <t>11.2.2.</t>
  </si>
  <si>
    <t>11.2.3.</t>
  </si>
  <si>
    <t>11.2.4.</t>
  </si>
  <si>
    <t>Пояснения, ожидаемые результаты, планируемые сроки выполнения работ, оказания услуг, причины неисполнения и так далее</t>
  </si>
  <si>
    <t xml:space="preserve">                                                                                                                                                                             </t>
  </si>
  <si>
    <t xml:space="preserve">бюджет ХМАО - Югры </t>
  </si>
  <si>
    <t xml:space="preserve">бюджет ХМАО-Югры </t>
  </si>
  <si>
    <t xml:space="preserve">федеральный бюджет </t>
  </si>
  <si>
    <t>26.</t>
  </si>
  <si>
    <t>27.</t>
  </si>
  <si>
    <t>28.</t>
  </si>
  <si>
    <t>11.1.1.1</t>
  </si>
  <si>
    <t xml:space="preserve"> </t>
  </si>
  <si>
    <t>29.</t>
  </si>
  <si>
    <t xml:space="preserve">Государственная программа «Доступная среда» </t>
  </si>
  <si>
    <t>Государственная программа "Устойчивое развитие коренных малочисленных народов Севера"</t>
  </si>
  <si>
    <t>Государственная программа "Безопасность жизнедеятельности"</t>
  </si>
  <si>
    <t>Государственная программа "Цифровое развитие Ханты-Мансийского автономного округа – Югры"</t>
  </si>
  <si>
    <t xml:space="preserve">Государственная программа «Управление государственными финансами» </t>
  </si>
  <si>
    <t>Государственная программа "Развитие гражданского общества"</t>
  </si>
  <si>
    <t>Государственная программа "Управление государственным имуществом"</t>
  </si>
  <si>
    <t>Государственная программа "Воспроизводство и использование природных ресурсов"</t>
  </si>
  <si>
    <t>Государственная программа "Развитие промышленности и туризма"</t>
  </si>
  <si>
    <t>30.</t>
  </si>
  <si>
    <t>Приобретение жилых помещений для обеспечения граждан жильем, а также для формирования маневренного жилищного фонда (ДАиГ)</t>
  </si>
  <si>
    <t>11.1.2</t>
  </si>
  <si>
    <t>11.1.2.1</t>
  </si>
  <si>
    <t>Комплексные кадастровые работы на территории муниципального образования городской округ город Сургут (ДАиГ)</t>
  </si>
  <si>
    <t>Региональный проект "Обеспечение устойчивого сокращения непригодного для проживания жилищного фонда"</t>
  </si>
  <si>
    <t>Государственная программа "Создание условий для эффективного управления муниципальными финансами"</t>
  </si>
  <si>
    <t xml:space="preserve">Заключен муниципальный контракт на выполнение кадастровых работ №1 от 21.02.2020 №1 от 21.02.2020 с ООО "Геоземстрой", сумма контракта 47 000 тыс.руб. Срок выполнения работ - 01.11.2021 года. Подрядчиком нарушен срок выполнения работ. Ведется претензионная работа. </t>
  </si>
  <si>
    <t>Информация о реализации государственных программ Ханты-Мансийского автономного округа - Югры
на территории города Сургута на 31.01 2021 года</t>
  </si>
  <si>
    <t xml:space="preserve">Утвержденный план 
на 2021 год </t>
  </si>
  <si>
    <t xml:space="preserve">Уточненный план 
на 2021 год </t>
  </si>
  <si>
    <t>на 31.01.2021</t>
  </si>
  <si>
    <r>
      <t xml:space="preserve">Финансовые затраты на реализацию программы в </t>
    </r>
    <r>
      <rPr>
        <u/>
        <sz val="18"/>
        <rFont val="Times New Roman"/>
        <family val="2"/>
        <charset val="204"/>
      </rPr>
      <t>2021</t>
    </r>
    <r>
      <rPr>
        <sz val="18"/>
        <rFont val="Times New Roman"/>
        <family val="2"/>
        <charset val="204"/>
      </rPr>
      <t xml:space="preserve"> году  </t>
    </r>
  </si>
  <si>
    <r>
      <t>Государственная программа "Социальное и демографическое развитие"
(</t>
    </r>
    <r>
      <rPr>
        <sz val="16"/>
        <rFont val="Times New Roman"/>
        <family val="1"/>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Субвенция на осуществление деятельности по опеке и попечительству). 
</t>
    </r>
  </si>
  <si>
    <t xml:space="preserve">Подпрограмма "Создание условий для обеспечения жилыми помещениями граждан"
</t>
  </si>
  <si>
    <t>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(УУиРЖ)</t>
  </si>
  <si>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</si>
  <si>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Субвенции на реализацию полномочий, указанных в пунктах 3.1, 3.2 статьи 2 Закона Ханты-Мансийского автономного округа - Югры от 31 марта 2009 года N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(ХЭУ)</t>
  </si>
  <si>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b/>
        <sz val="16"/>
        <rFont val="Times New Roman"/>
        <family val="1"/>
        <charset val="204"/>
      </rPr>
      <t>(</t>
    </r>
    <r>
      <rPr>
        <sz val="16"/>
        <rFont val="Times New Roman"/>
        <family val="1"/>
        <charset val="204"/>
      </rPr>
      <t>1.Осуществление полномочий по обеспечению жильем отдельных категорий граждан, установленных Федеральным законом от 12 января 1995 года № 5-ФЗ "О ветеранах"
2. Субвенции на реализацию полномочий, указанных в пунктах 3.1, 3.2 статьи 2 Закона Ханты – 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 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4.Субсидии из бюджета Ханты-Мансийского автономного округа - Югры бюджетам муниципальных образований Ханты-Мансийского автономного округа - Югры для реализации полномочий в области градостроительной деятельности, строительства и жилищных отношений
5. Субсидии на реализацию мероприятий по обеспечению жильем молодых семей
6.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7.Осуществление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8.Осуществление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9. Субсидии на обеспечение устойчивого сокращения непригодного для проживания жилищного фонда за счет средств бюджета Ханты-Мансийского автономного округа-Югры</t>
    </r>
    <r>
      <rPr>
        <sz val="16"/>
        <color rgb="FFFF0000"/>
        <rFont val="Times New Roman"/>
        <family val="2"/>
        <charset val="204"/>
      </rPr>
      <t xml:space="preserve">
</t>
    </r>
  </si>
  <si>
    <r>
      <t>Государственная программа "Развитие экономического потенциала"
(1</t>
    </r>
    <r>
      <rPr>
        <sz val="16"/>
        <rFont val="Times New Roman"/>
        <family val="2"/>
        <charset val="204"/>
      </rPr>
      <t>. Субсидии на поддержку малого и среднего предпринимательства;
2. Проведение Всероссийской переписи населения 2020 года).</t>
    </r>
  </si>
  <si>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1"/>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r>
  </si>
  <si>
    <r>
      <t xml:space="preserve">Государственная программа "Развитие государственной гражданской и муниципальной службы"
</t>
    </r>
    <r>
      <rPr>
        <sz val="16"/>
        <rFont val="Times New Roman"/>
        <family val="2"/>
        <charset val="204"/>
      </rPr>
      <t>(1. Осуществление переданных полномочий Российской Федерации на государственную регистрацию актов гражданского состояния;
2. Субсидии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r>
  </si>
  <si>
    <r>
      <t>Государственная программа "Развитие агропромышленного комплекса"</t>
    </r>
    <r>
      <rPr>
        <b/>
        <sz val="16"/>
        <rFont val="Times New Roman"/>
        <family val="2"/>
        <charset val="204"/>
      </rPr>
      <t xml:space="preserve">
(</t>
    </r>
    <r>
      <rPr>
        <sz val="16"/>
        <rFont val="Times New Roman"/>
        <family val="2"/>
        <charset val="204"/>
      </rPr>
      <t xml:space="preserve">1. Субвенции на развитие рыбохозяйственного комплекса;
</t>
    </r>
    <r>
      <rPr>
        <sz val="16"/>
        <rFont val="Times New Roman"/>
        <family val="1"/>
        <charset val="204"/>
      </rPr>
      <t>2. Субвенции на организацию мероприятий при осуществлении деятельности по обращению с животными без владельцев;</t>
    </r>
    <r>
      <rPr>
        <sz val="16"/>
        <rFont val="Times New Roman"/>
        <family val="2"/>
        <charset val="204"/>
      </rPr>
      <t xml:space="preserve">
3. Субвенции на поддержку и развитие животноводства;
4. Субвенции на поддержку и развитие малых форм хозяйствования)</t>
    </r>
  </si>
  <si>
    <t>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t>
  </si>
  <si>
    <r>
      <rPr>
        <b/>
        <sz val="16"/>
        <rFont val="Times New Roman"/>
        <family val="1"/>
        <charset val="204"/>
      </rPr>
      <t xml:space="preserve">Государственная программа «Жилищно-коммунальный комплекс и городская среда» </t>
    </r>
    <r>
      <rPr>
        <b/>
        <sz val="16"/>
        <color rgb="FFFF0000"/>
        <rFont val="Times New Roman"/>
        <family val="2"/>
        <charset val="204"/>
      </rPr>
      <t xml:space="preserve">
</t>
    </r>
    <r>
      <rPr>
        <b/>
        <sz val="16"/>
        <rFont val="Times New Roman"/>
        <family val="1"/>
        <charset val="204"/>
      </rPr>
      <t>(</t>
    </r>
    <r>
      <rPr>
        <sz val="16"/>
        <rFont val="Times New Roman"/>
        <family val="1"/>
        <charset val="204"/>
      </rPr>
      <t xml:space="preserve">1.Субвенции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t>
    </r>
    <r>
      <rPr>
        <sz val="16"/>
        <color rgb="FFFF0000"/>
        <rFont val="Times New Roman"/>
        <family val="2"/>
        <charset val="204"/>
      </rPr>
      <t xml:space="preserve">
</t>
    </r>
    <r>
      <rPr>
        <sz val="16"/>
        <rFont val="Times New Roman"/>
        <family val="1"/>
        <charset val="204"/>
      </rPr>
      <t>2.Субсидии на реализацию программ формирования современной городской среды;</t>
    </r>
    <r>
      <rPr>
        <sz val="16"/>
        <color rgb="FFFF0000"/>
        <rFont val="Times New Roman"/>
        <family val="2"/>
        <charset val="204"/>
      </rPr>
      <t xml:space="preserve">
</t>
    </r>
    <r>
      <rPr>
        <sz val="16"/>
        <rFont val="Times New Roman"/>
        <family val="1"/>
        <charset val="204"/>
      </rPr>
      <t>3.Субсидии на реализацию полномочий в сфере жилищно-коммунального комплекса;</t>
    </r>
    <r>
      <rPr>
        <sz val="16"/>
        <color rgb="FFFF0000"/>
        <rFont val="Times New Roman"/>
        <family val="2"/>
        <charset val="204"/>
      </rPr>
      <t xml:space="preserve">
</t>
    </r>
    <r>
      <rPr>
        <sz val="16"/>
        <rFont val="Times New Roman"/>
        <family val="1"/>
        <charset val="204"/>
      </rPr>
      <t>4.Субсидии на реализацию программ формирования современной городской среды;</t>
    </r>
    <r>
      <rPr>
        <sz val="16"/>
        <color rgb="FFFF0000"/>
        <rFont val="Times New Roman"/>
        <family val="2"/>
        <charset val="204"/>
      </rPr>
      <t xml:space="preserve">
</t>
    </r>
    <r>
      <rPr>
        <sz val="16"/>
        <rFont val="Times New Roman"/>
        <family val="1"/>
        <charset val="204"/>
      </rPr>
      <t>5.Субсидии на возмещение расходов организации за доставку населению сжиженного газа для бытовых нужд)</t>
    </r>
    <r>
      <rPr>
        <sz val="16"/>
        <color rgb="FFFF0000"/>
        <rFont val="Times New Roman"/>
        <family val="2"/>
        <charset val="204"/>
      </rPr>
      <t xml:space="preserve">
</t>
    </r>
  </si>
  <si>
    <r>
      <t>Государственная программа "Экологическая безопасность"</t>
    </r>
    <r>
      <rPr>
        <b/>
        <sz val="16"/>
        <rFont val="Times New Roman"/>
        <family val="2"/>
        <charset val="204"/>
      </rPr>
      <t xml:space="preserve">
</t>
    </r>
    <r>
      <rPr>
        <sz val="16"/>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</si>
  <si>
    <r>
      <rPr>
        <b/>
        <sz val="16"/>
        <rFont val="Times New Roman"/>
        <family val="1"/>
        <charset val="204"/>
      </rPr>
      <t xml:space="preserve">Государственная программа "Современная транспортная система"
</t>
    </r>
    <r>
      <rPr>
        <sz val="16"/>
        <rFont val="Times New Roman"/>
        <family val="1"/>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3.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</si>
  <si>
    <t xml:space="preserve">В 2021 году из средств окружного бюджета предусмотрены расходы на приобретение конвертов и бумаги. </t>
  </si>
  <si>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t>
    </r>
  </si>
  <si>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sz val="16"/>
        <color rgb="FFFF0000"/>
        <rFont val="Times New Roman"/>
        <family val="1"/>
        <charset val="204"/>
      </rPr>
      <t xml:space="preserve">    </t>
    </r>
    <r>
      <rPr>
        <u/>
        <sz val="16"/>
        <color rgb="FFFF0000"/>
        <rFont val="Times New Roman"/>
        <family val="2"/>
        <charset val="204"/>
      </rPr>
      <t/>
    </r>
  </si>
  <si>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Планируется произвести расходы по выплате заработной платы и начислений на выплаты по оплате труда, а также по поставке бумаги и конвертов. 
</t>
  </si>
  <si>
    <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</si>
  <si>
    <t>Подпрограмма "Комплексное развитие территорий"</t>
  </si>
  <si>
    <t>Предоставление субсидий из бюджета Ханты-Мансийского автономного округа - Югры бюджетам муниципальных образований Ханты-Мансийского автономного округа для реализации полномочий в области градостроительной деятельности, строительства и жилищных отношений (ДАиГ)</t>
  </si>
  <si>
    <t xml:space="preserve">Градостроительная деятельность </t>
  </si>
  <si>
    <t>11.1.3.</t>
  </si>
  <si>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</si>
  <si>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(ДАиГ)</t>
  </si>
  <si>
    <t>Ожидаемое исполнение на 01.01.2022</t>
  </si>
  <si>
    <t>11.2.5.</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</si>
  <si>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</si>
  <si>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r>
      <rPr>
        <b/>
        <sz val="16"/>
        <rFont val="Times New Roman"/>
        <family val="1"/>
        <charset val="204"/>
      </rPr>
      <t>Государственная программа "Культурное пространство"</t>
    </r>
    <r>
      <rPr>
        <sz val="16"/>
        <rFont val="Times New Roman"/>
        <family val="2"/>
        <charset val="204"/>
      </rPr>
      <t xml:space="preserve">
</t>
    </r>
    <r>
      <rPr>
        <sz val="16"/>
        <rFont val="Times New Roman"/>
        <family val="1"/>
        <charset val="204"/>
      </rPr>
      <t>1. Субсидии на развитие сферы культуры в муниципальных образованиях Ханты-Мансийского автономного округа - Югры;</t>
    </r>
    <r>
      <rPr>
        <sz val="16"/>
        <rFont val="Times New Roman"/>
        <family val="2"/>
        <charset val="204"/>
      </rPr>
      <t xml:space="preserve">
</t>
    </r>
    <r>
      <rPr>
        <sz val="16"/>
        <rFont val="Times New Roman"/>
        <family val="1"/>
        <charset val="204"/>
      </rPr>
      <t xml:space="preserve">2. Субсидии на поддержку творческой деятельности и техническое оснащение детских и кукольных театров.
</t>
    </r>
  </si>
  <si>
    <t>Размещение закупок на приобретение жилых помещений для участников программы запланировано на апрель 2021 года</t>
  </si>
  <si>
    <t>Средства предусмотрены на выплату субсидии участнику программы. Оплата будет произведена по факту издания Постановления Администрации города.</t>
  </si>
  <si>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01.02.2021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01.02.2021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01.02.2021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</si>
  <si>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 xml:space="preserve">ДГХ: 
</t>
    </r>
    <r>
      <rPr>
        <sz val="16"/>
        <rFont val="Times New Roman"/>
        <family val="1"/>
        <charset val="204"/>
      </rPr>
      <t xml:space="preserve">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Также запланирована проверка смет на сумму 16,4 тыс.руб.
Расходы запланированы на 2- 4 кварталы 2021 года.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ДАиГ</t>
    </r>
    <r>
      <rPr>
        <sz val="16"/>
        <rFont val="Times New Roman"/>
        <family val="1"/>
        <charset val="204"/>
      </rPr>
      <t>: Размещение закупок на приобретение жилых помещений для участников программы запланировано на апрель 2021 года</t>
    </r>
  </si>
  <si>
    <r>
      <rPr>
        <b/>
        <sz val="16"/>
        <rFont val="Times New Roman"/>
        <family val="1"/>
        <charset val="204"/>
      </rPr>
      <t>Государственная программа "Развитие физической культуры и спорта"</t>
    </r>
    <r>
      <rPr>
        <sz val="16"/>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3. Субсидии на софинансирование расходов муниципальных образований по развитию сети спортивных объектов шаговой доступности</t>
    </r>
  </si>
  <si>
    <r>
      <rPr>
        <b/>
        <sz val="16"/>
        <rFont val="Times New Roman"/>
        <family val="1"/>
        <charset val="204"/>
      </rPr>
      <t>Государственная программа "Реализация государственной национальной политики и профилактика экстремизма"</t>
    </r>
    <r>
      <rPr>
        <b/>
        <sz val="16"/>
        <color rgb="FFFF0000"/>
        <rFont val="Times New Roman"/>
        <family val="2"/>
        <charset val="204"/>
      </rPr>
      <t xml:space="preserve">
</t>
    </r>
    <r>
      <rPr>
        <sz val="16"/>
        <rFont val="Times New Roman"/>
        <family val="1"/>
        <charset val="204"/>
      </rPr>
      <t>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r>
    <r>
      <rPr>
        <sz val="16"/>
        <color rgb="FFFF0000"/>
        <rFont val="Times New Roman"/>
        <family val="2"/>
        <charset val="204"/>
      </rPr>
      <t xml:space="preserve">
</t>
    </r>
    <r>
      <rPr>
        <sz val="16"/>
        <color rgb="FFFF0000"/>
        <rFont val="Times New Roman"/>
        <family val="1"/>
        <charset val="204"/>
      </rPr>
      <t/>
    </r>
  </si>
  <si>
    <r>
      <t xml:space="preserve">
</t>
    </r>
    <r>
      <rPr>
        <u/>
        <sz val="16"/>
        <rFont val="Times New Roman"/>
        <family val="1"/>
        <charset val="204"/>
      </rPr>
      <t>АГ(ДК):</t>
    </r>
    <r>
      <rPr>
        <sz val="16"/>
        <rFont val="Times New Roman"/>
        <family val="1"/>
        <charset val="204"/>
      </rPr>
      <t xml:space="preserve"> 1)</t>
    </r>
    <r>
      <rPr>
        <sz val="16"/>
        <color rgb="FFFF0000"/>
        <rFont val="Times New Roman"/>
        <family val="2"/>
        <charset val="204"/>
      </rPr>
      <t xml:space="preserve">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Соглашение между Департаментом культуры ХМАО-Югры и МО городским округом Сургут на стадии подписания.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</si>
  <si>
    <r>
      <t xml:space="preserve">Государственная программа "Поддержка занятости населения"
</t>
    </r>
    <r>
      <rPr>
        <sz val="16"/>
        <rFont val="Times New Roman"/>
        <family val="2"/>
        <charset val="204"/>
      </rPr>
      <t>1.</t>
    </r>
    <r>
      <rPr>
        <b/>
        <sz val="16"/>
        <rFont val="Times New Roman"/>
        <family val="2"/>
        <charset val="204"/>
      </rPr>
      <t xml:space="preserve"> </t>
    </r>
    <r>
      <rPr>
        <sz val="16"/>
        <rFont val="Times New Roman"/>
        <family val="2"/>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                                                                                                                                     </t>
    </r>
  </si>
  <si>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Денежные средства планируется освоить в 2-4 кварталах 2021 года.                                                                                                         
</t>
  </si>
  <si>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t>
    </r>
    <r>
      <rPr>
        <sz val="16"/>
        <color rgb="FFFF0000"/>
        <rFont val="Times New Roman"/>
        <family val="1"/>
        <charset val="204"/>
      </rPr>
      <t xml:space="preserve">
</t>
    </r>
  </si>
  <si>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</si>
  <si>
    <r>
      <t xml:space="preserve">Государственная программа "Современное здравоохранение"
</t>
    </r>
    <r>
      <rPr>
        <sz val="16"/>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</si>
  <si>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ДФ: Иные межбюджетные трансферты на реализацию  мероприятий по содействию трудоустройству граждан зарезервированы в составе утвержденных бюджетных ассигнований до определения исполнителей.
</t>
  </si>
  <si>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</si>
  <si>
    <r>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t>
    </r>
    <r>
      <rPr>
        <sz val="16"/>
        <rFont val="Times New Roman"/>
        <family val="2"/>
        <charset val="204"/>
      </rPr>
      <t>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r>
  </si>
  <si>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</si>
  <si>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Выплата капитального гранта будет произведена в феврале 2021 года.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</si>
</sst>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р_._-;\-* #,##0.00_р_._-;_-* &quot;-&quot;??_р_._-;_-@_-"/>
    <numFmt numFmtId="165" formatCode="#,##0.0"/>
    <numFmt numFmtId="166" formatCode="&quot;$&quot;#,##0_);\(&quot;$&quot;#,##0\)"/>
    <numFmt numFmtId="167" formatCode="&quot;р.&quot;#,##0_);\(&quot;р.&quot;#,##0\)"/>
  </numFmts>
  <fonts count="48"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b/>
      <sz val="20"/>
      <color rgb="FFFF0000"/>
      <name val="Times New Roman"/>
      <family val="2"/>
      <charset val="204"/>
    </font>
    <font>
      <sz val="20"/>
      <color rgb="FFFF0000"/>
      <name val="Times New Roman"/>
      <family val="2"/>
      <charset val="204"/>
    </font>
    <font>
      <sz val="24"/>
      <color rgb="FFFF0000"/>
      <name val="Times New Roman"/>
      <family val="2"/>
      <charset val="204"/>
    </font>
    <font>
      <u/>
      <sz val="16"/>
      <color rgb="FFFF0000"/>
      <name val="Times New Roman"/>
      <family val="2"/>
      <charset val="204"/>
    </font>
    <font>
      <i/>
      <sz val="20"/>
      <color rgb="FFFF0000"/>
      <name val="Times New Roman"/>
      <family val="2"/>
      <charset val="204"/>
    </font>
    <font>
      <i/>
      <sz val="18"/>
      <color rgb="FFFF0000"/>
      <name val="Times New Roman"/>
      <family val="2"/>
      <charset val="204"/>
    </font>
    <font>
      <sz val="18"/>
      <color rgb="FFFF0000"/>
      <name val="Times New Roman"/>
      <family val="2"/>
      <charset val="204"/>
    </font>
    <font>
      <b/>
      <sz val="18"/>
      <color rgb="FFFF0000"/>
      <name val="Times New Roman"/>
      <family val="2"/>
      <charset val="204"/>
    </font>
    <font>
      <sz val="16"/>
      <color rgb="FFFF0000"/>
      <name val="Times New Roman"/>
      <family val="1"/>
      <charset val="204"/>
    </font>
    <font>
      <sz val="24"/>
      <name val="Times New Roman"/>
      <family val="2"/>
      <charset val="204"/>
    </font>
    <font>
      <sz val="20"/>
      <name val="Times New Roman"/>
      <family val="2"/>
      <charset val="204"/>
    </font>
    <font>
      <i/>
      <sz val="20"/>
      <name val="Times New Roman"/>
      <family val="2"/>
      <charset val="204"/>
    </font>
    <font>
      <sz val="18"/>
      <name val="Times New Roman"/>
      <family val="2"/>
      <charset val="204"/>
    </font>
    <font>
      <i/>
      <sz val="16"/>
      <name val="Times New Roman"/>
      <family val="2"/>
      <charset val="204"/>
    </font>
    <font>
      <u/>
      <sz val="18"/>
      <name val="Times New Roman"/>
      <family val="2"/>
      <charset val="204"/>
    </font>
    <font>
      <b/>
      <sz val="16"/>
      <color rgb="FFFF0000"/>
      <name val="Times New Roman"/>
      <family val="2"/>
      <charset val="204"/>
    </font>
    <font>
      <sz val="16"/>
      <color rgb="FFFF0000"/>
      <name val="Times New Roman"/>
      <family val="2"/>
      <charset val="204"/>
    </font>
    <font>
      <u/>
      <sz val="16"/>
      <name val="Times New Roman"/>
      <family val="1"/>
      <charset val="204"/>
    </font>
    <font>
      <b/>
      <i/>
      <sz val="20"/>
      <color rgb="FFFF0000"/>
      <name val="Times New Roman"/>
      <family val="2"/>
      <charset val="204"/>
    </font>
    <font>
      <b/>
      <sz val="16"/>
      <color rgb="FFFF0000"/>
      <name val="Times New Roman"/>
      <family val="1"/>
      <charset val="204"/>
    </font>
    <font>
      <sz val="11"/>
      <color rgb="FFFF0000"/>
      <name val="Calibri"/>
      <family val="2"/>
      <charset val="204"/>
      <scheme val="minor"/>
    </font>
    <font>
      <i/>
      <sz val="16"/>
      <color rgb="FFFF0000"/>
      <name val="Times New Roman"/>
      <family val="2"/>
      <charset val="204"/>
    </font>
    <font>
      <b/>
      <i/>
      <sz val="16"/>
      <color rgb="FFFF0000"/>
      <name val="Times New Roman"/>
      <family val="2"/>
      <charset val="204"/>
    </font>
    <font>
      <b/>
      <sz val="16"/>
      <name val="Times New Roman"/>
      <family val="1"/>
      <charset val="204"/>
    </font>
    <font>
      <b/>
      <sz val="16"/>
      <name val="Times New Roman"/>
      <family val="2"/>
      <charset val="204"/>
    </font>
    <font>
      <sz val="16"/>
      <name val="Times New Roman"/>
      <family val="1"/>
      <charset val="204"/>
    </font>
    <font>
      <b/>
      <i/>
      <sz val="16"/>
      <name val="Times New Roman"/>
      <family val="2"/>
      <charset val="204"/>
    </font>
    <font>
      <sz val="16"/>
      <name val="Times New Roman"/>
      <family val="2"/>
      <charset val="204"/>
    </font>
    <font>
      <b/>
      <sz val="20"/>
      <name val="Times New Roman"/>
      <family val="2"/>
      <charset val="204"/>
    </font>
    <font>
      <i/>
      <sz val="18"/>
      <name val="Times New Roman"/>
      <family val="2"/>
      <charset val="204"/>
    </font>
    <font>
      <b/>
      <i/>
      <sz val="20"/>
      <name val="Times New Roman"/>
      <family val="2"/>
      <charset val="204"/>
    </font>
    <font>
      <b/>
      <sz val="20"/>
      <name val="Times New Roman"/>
      <family val="1"/>
      <charset val="204"/>
    </font>
    <font>
      <sz val="20"/>
      <name val="Times New Roman"/>
      <family val="1"/>
      <charset val="204"/>
    </font>
    <font>
      <b/>
      <i/>
      <sz val="18"/>
      <name val="Times New Roman"/>
      <family val="2"/>
      <charset val="204"/>
    </font>
    <font>
      <i/>
      <sz val="16"/>
      <name val="Times New Roman"/>
      <family val="1"/>
      <charset val="204"/>
    </font>
    <font>
      <sz val="12"/>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164" fontId="8"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33">
    <xf numFmtId="0" fontId="0" fillId="0" borderId="0" xfId="0"/>
    <xf numFmtId="4" fontId="12" fillId="0" borderId="0" xfId="0" applyNumberFormat="1" applyFont="1" applyFill="1" applyAlignment="1">
      <alignment horizontal="left" vertical="top" wrapText="1"/>
    </xf>
    <xf numFmtId="0" fontId="12" fillId="0" borderId="0" xfId="0" applyFont="1" applyFill="1" applyAlignment="1">
      <alignment horizontal="left" vertical="top" wrapText="1"/>
    </xf>
    <xf numFmtId="0" fontId="13" fillId="0" borderId="0" xfId="0" applyFont="1" applyFill="1" applyAlignment="1">
      <alignment horizontal="left" vertical="top" wrapText="1"/>
    </xf>
    <xf numFmtId="0" fontId="18" fillId="0" borderId="0" xfId="0" applyFont="1" applyFill="1" applyAlignment="1">
      <alignment horizontal="left"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justify" vertical="top" wrapText="1"/>
    </xf>
    <xf numFmtId="4" fontId="13" fillId="0" borderId="0" xfId="0" applyNumberFormat="1" applyFont="1" applyFill="1" applyBorder="1" applyAlignment="1">
      <alignment vertical="top" wrapText="1"/>
    </xf>
    <xf numFmtId="2" fontId="13" fillId="0" borderId="0" xfId="0" applyNumberFormat="1" applyFont="1" applyFill="1" applyBorder="1" applyAlignment="1">
      <alignment vertical="top" wrapText="1"/>
    </xf>
    <xf numFmtId="9" fontId="13" fillId="0" borderId="0" xfId="0" applyNumberFormat="1" applyFont="1" applyFill="1" applyBorder="1" applyAlignment="1">
      <alignment vertical="top" wrapText="1"/>
    </xf>
    <xf numFmtId="0" fontId="14" fillId="0" borderId="0" xfId="0" applyFont="1" applyFill="1" applyAlignment="1">
      <alignment horizontal="justify" vertical="top" wrapText="1"/>
    </xf>
    <xf numFmtId="0" fontId="13" fillId="0" borderId="0" xfId="0" applyFont="1" applyFill="1" applyAlignment="1">
      <alignment vertical="top" wrapText="1"/>
    </xf>
    <xf numFmtId="0" fontId="16" fillId="0" borderId="0" xfId="0" applyFont="1" applyFill="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center" vertical="top" wrapText="1"/>
    </xf>
    <xf numFmtId="0" fontId="13" fillId="0" borderId="0" xfId="0" applyFont="1" applyFill="1" applyAlignment="1">
      <alignment horizontal="justify" vertical="top" wrapText="1"/>
    </xf>
    <xf numFmtId="4" fontId="13" fillId="0" borderId="0" xfId="0" applyNumberFormat="1" applyFont="1" applyFill="1" applyAlignment="1">
      <alignment vertical="top" wrapText="1"/>
    </xf>
    <xf numFmtId="2" fontId="13" fillId="0" borderId="0" xfId="0" applyNumberFormat="1" applyFont="1" applyFill="1" applyAlignment="1">
      <alignment vertical="top" wrapText="1"/>
    </xf>
    <xf numFmtId="9" fontId="13" fillId="0" borderId="0" xfId="0" applyNumberFormat="1" applyFont="1" applyFill="1" applyAlignment="1">
      <alignment vertical="top" wrapText="1"/>
    </xf>
    <xf numFmtId="4" fontId="22" fillId="0" borderId="0" xfId="0" applyNumberFormat="1" applyFont="1" applyFill="1" applyBorder="1" applyAlignment="1" applyProtection="1">
      <alignment horizontal="right" vertical="top" wrapText="1"/>
      <protection locked="0"/>
    </xf>
    <xf numFmtId="9" fontId="24" fillId="0" borderId="1" xfId="0" applyNumberFormat="1" applyFont="1" applyFill="1" applyBorder="1" applyAlignment="1" applyProtection="1">
      <alignment horizontal="center" vertical="top" wrapText="1"/>
      <protection locked="0"/>
    </xf>
    <xf numFmtId="0" fontId="23" fillId="0" borderId="1" xfId="0" applyFont="1" applyFill="1" applyBorder="1" applyAlignment="1" applyProtection="1">
      <alignment horizontal="center" vertical="top" wrapText="1"/>
      <protection locked="0"/>
    </xf>
    <xf numFmtId="0" fontId="25" fillId="0" borderId="1" xfId="0" applyFont="1" applyFill="1" applyBorder="1" applyAlignment="1" applyProtection="1">
      <alignment horizontal="center" vertical="top" wrapText="1"/>
      <protection locked="0"/>
    </xf>
    <xf numFmtId="3" fontId="23" fillId="0" borderId="1" xfId="0" applyNumberFormat="1" applyFont="1" applyFill="1" applyBorder="1" applyAlignment="1" applyProtection="1">
      <alignment horizontal="center" vertical="top" wrapText="1"/>
      <protection locked="0"/>
    </xf>
    <xf numFmtId="1" fontId="23" fillId="0" borderId="1" xfId="0" applyNumberFormat="1" applyFont="1" applyFill="1" applyBorder="1" applyAlignment="1" applyProtection="1">
      <alignment horizontal="center" vertical="top" wrapText="1"/>
      <protection locked="0"/>
    </xf>
    <xf numFmtId="4" fontId="12" fillId="0" borderId="1" xfId="0" applyNumberFormat="1" applyFont="1" applyFill="1" applyBorder="1" applyAlignment="1" applyProtection="1">
      <alignment horizontal="center" vertical="top" wrapText="1"/>
      <protection locked="0"/>
    </xf>
    <xf numFmtId="10" fontId="12" fillId="0" borderId="1" xfId="0" applyNumberFormat="1" applyFont="1" applyFill="1" applyBorder="1" applyAlignment="1" applyProtection="1">
      <alignment horizontal="center" vertical="top" wrapText="1"/>
      <protection locked="0"/>
    </xf>
    <xf numFmtId="4" fontId="13" fillId="0" borderId="1" xfId="0" applyNumberFormat="1" applyFont="1" applyFill="1" applyBorder="1" applyAlignment="1" applyProtection="1">
      <alignment horizontal="center" vertical="top" wrapText="1"/>
      <protection locked="0"/>
    </xf>
    <xf numFmtId="10" fontId="13" fillId="0" borderId="1" xfId="0" applyNumberFormat="1" applyFont="1" applyFill="1" applyBorder="1" applyAlignment="1" applyProtection="1">
      <alignment horizontal="center" vertical="top" wrapText="1"/>
      <protection locked="0"/>
    </xf>
    <xf numFmtId="4" fontId="16" fillId="0" borderId="1" xfId="0" applyNumberFormat="1" applyFont="1" applyFill="1" applyBorder="1" applyAlignment="1" applyProtection="1">
      <alignment horizontal="center" vertical="top" wrapText="1"/>
      <protection locked="0"/>
    </xf>
    <xf numFmtId="4" fontId="13" fillId="0" borderId="1" xfId="0" applyNumberFormat="1" applyFont="1" applyFill="1" applyBorder="1" applyAlignment="1" applyProtection="1">
      <alignment horizontal="left" vertical="top" wrapText="1"/>
      <protection locked="0"/>
    </xf>
    <xf numFmtId="10" fontId="13" fillId="0" borderId="1" xfId="0" applyNumberFormat="1" applyFont="1" applyFill="1" applyBorder="1" applyAlignment="1" applyProtection="1">
      <alignment horizontal="left" vertical="top" wrapText="1"/>
      <protection locked="0"/>
    </xf>
    <xf numFmtId="0" fontId="19" fillId="0" borderId="0" xfId="0" applyFont="1" applyFill="1" applyAlignment="1">
      <alignment horizontal="left" vertical="top" wrapText="1"/>
    </xf>
    <xf numFmtId="4" fontId="16" fillId="0" borderId="1" xfId="0" applyNumberFormat="1" applyFont="1" applyFill="1" applyBorder="1" applyAlignment="1" applyProtection="1">
      <alignment horizontal="left" vertical="top" wrapText="1"/>
      <protection locked="0"/>
    </xf>
    <xf numFmtId="0" fontId="30" fillId="0" borderId="0" xfId="0" applyFont="1" applyFill="1" applyAlignment="1">
      <alignment horizontal="left" vertical="top" wrapText="1"/>
    </xf>
    <xf numFmtId="4" fontId="23" fillId="0" borderId="0" xfId="0" applyNumberFormat="1" applyFont="1" applyFill="1" applyAlignment="1">
      <alignment horizontal="left" vertical="top" wrapText="1"/>
    </xf>
    <xf numFmtId="0" fontId="23" fillId="0" borderId="0" xfId="0" applyFont="1" applyFill="1" applyAlignment="1">
      <alignment horizontal="left" vertical="top" wrapText="1"/>
    </xf>
    <xf numFmtId="0" fontId="12" fillId="0" borderId="1" xfId="0" applyFont="1" applyFill="1" applyBorder="1" applyAlignment="1" applyProtection="1">
      <alignment horizontal="justify" vertical="top" wrapText="1"/>
      <protection locked="0"/>
    </xf>
    <xf numFmtId="0" fontId="13" fillId="0" borderId="1" xfId="0" applyFont="1" applyFill="1" applyBorder="1" applyAlignment="1" applyProtection="1">
      <alignment horizontal="justify" vertical="top" wrapText="1"/>
      <protection locked="0"/>
    </xf>
    <xf numFmtId="0" fontId="12" fillId="0" borderId="1" xfId="0" quotePrefix="1" applyFont="1" applyFill="1" applyBorder="1" applyAlignment="1" applyProtection="1">
      <alignment horizontal="justify" vertical="top" wrapText="1"/>
      <protection locked="0"/>
    </xf>
    <xf numFmtId="49" fontId="16" fillId="0" borderId="1" xfId="0" applyNumberFormat="1" applyFont="1" applyFill="1" applyBorder="1" applyAlignment="1" applyProtection="1">
      <alignment horizontal="justify" vertical="top" wrapText="1"/>
      <protection locked="0"/>
    </xf>
    <xf numFmtId="0" fontId="13" fillId="0" borderId="1" xfId="0" applyFont="1" applyFill="1" applyBorder="1" applyAlignment="1">
      <alignment horizontal="left" vertical="top" wrapText="1"/>
    </xf>
    <xf numFmtId="0" fontId="12" fillId="0" borderId="1" xfId="0" applyFont="1" applyFill="1" applyBorder="1" applyAlignment="1" applyProtection="1">
      <alignment horizontal="left" vertical="top" wrapText="1"/>
      <protection locked="0"/>
    </xf>
    <xf numFmtId="0" fontId="22" fillId="0" borderId="0" xfId="0" applyFont="1" applyFill="1" applyAlignment="1">
      <alignment horizontal="left" vertical="top" wrapText="1"/>
    </xf>
    <xf numFmtId="4" fontId="12" fillId="0" borderId="2" xfId="0" applyNumberFormat="1" applyFont="1" applyFill="1" applyBorder="1" applyAlignment="1" applyProtection="1">
      <alignment horizontal="center" vertical="top" wrapText="1"/>
      <protection locked="0"/>
    </xf>
    <xf numFmtId="4" fontId="12" fillId="0" borderId="3" xfId="0" applyNumberFormat="1" applyFont="1" applyFill="1" applyBorder="1" applyAlignment="1" applyProtection="1">
      <alignment horizontal="center" vertical="top" wrapText="1"/>
      <protection locked="0"/>
    </xf>
    <xf numFmtId="4" fontId="24" fillId="0" borderId="1" xfId="0" applyNumberFormat="1" applyFont="1" applyFill="1" applyBorder="1" applyAlignment="1" applyProtection="1">
      <alignment horizontal="center" vertical="top" wrapText="1"/>
      <protection locked="0"/>
    </xf>
    <xf numFmtId="2" fontId="24" fillId="0" borderId="1" xfId="0" applyNumberFormat="1" applyFont="1" applyFill="1" applyBorder="1" applyAlignment="1" applyProtection="1">
      <alignment horizontal="center" vertical="top" wrapText="1"/>
      <protection locked="0"/>
    </xf>
    <xf numFmtId="4" fontId="16" fillId="0" borderId="0" xfId="0" applyNumberFormat="1" applyFont="1" applyFill="1" applyAlignment="1">
      <alignment horizontal="left" vertical="top" wrapText="1"/>
    </xf>
    <xf numFmtId="4" fontId="32" fillId="0" borderId="1" xfId="0" applyNumberFormat="1" applyFont="1" applyFill="1" applyBorder="1" applyAlignment="1" applyProtection="1">
      <alignment horizontal="center" vertical="top" wrapText="1"/>
      <protection locked="0"/>
    </xf>
    <xf numFmtId="4" fontId="30" fillId="0" borderId="1" xfId="0" applyNumberFormat="1" applyFont="1" applyFill="1" applyBorder="1" applyAlignment="1" applyProtection="1">
      <alignment horizontal="center" vertical="top" wrapText="1"/>
      <protection locked="0"/>
    </xf>
    <xf numFmtId="10" fontId="30" fillId="0" borderId="1" xfId="0" applyNumberFormat="1" applyFont="1" applyFill="1" applyBorder="1" applyAlignment="1" applyProtection="1">
      <alignment horizontal="center" vertical="top" wrapText="1"/>
      <protection locked="0"/>
    </xf>
    <xf numFmtId="0" fontId="33" fillId="0" borderId="1" xfId="0" applyFont="1" applyFill="1" applyBorder="1" applyAlignment="1">
      <alignment horizontal="justify" vertical="top" wrapText="1"/>
    </xf>
    <xf numFmtId="9" fontId="34" fillId="0" borderId="1" xfId="0" applyNumberFormat="1" applyFont="1" applyFill="1" applyBorder="1" applyAlignment="1" applyProtection="1">
      <alignment horizontal="justify" vertical="top" wrapText="1"/>
      <protection locked="0"/>
    </xf>
    <xf numFmtId="10" fontId="16" fillId="0" borderId="1" xfId="0" applyNumberFormat="1" applyFont="1" applyFill="1" applyBorder="1" applyAlignment="1" applyProtection="1">
      <alignment horizontal="center" vertical="top" wrapText="1"/>
      <protection locked="0"/>
    </xf>
    <xf numFmtId="49" fontId="33" fillId="0" borderId="1" xfId="0" applyNumberFormat="1" applyFont="1" applyFill="1" applyBorder="1" applyAlignment="1" applyProtection="1">
      <alignment horizontal="justify" vertical="top" wrapText="1"/>
      <protection locked="0"/>
    </xf>
    <xf numFmtId="4" fontId="13" fillId="0" borderId="5" xfId="0" applyNumberFormat="1" applyFont="1" applyFill="1" applyBorder="1" applyAlignment="1" applyProtection="1">
      <alignment horizontal="center" vertical="top" wrapText="1"/>
      <protection locked="0"/>
    </xf>
    <xf numFmtId="9" fontId="13" fillId="0" borderId="1" xfId="0" applyNumberFormat="1" applyFont="1" applyFill="1" applyBorder="1" applyAlignment="1" applyProtection="1">
      <alignment horizontal="center" vertical="top" wrapText="1"/>
      <protection locked="0"/>
    </xf>
    <xf numFmtId="0" fontId="22" fillId="0" borderId="0" xfId="0" applyFont="1" applyFill="1" applyBorder="1" applyAlignment="1" applyProtection="1">
      <alignment horizontal="center" vertical="top" wrapText="1"/>
      <protection locked="0"/>
    </xf>
    <xf numFmtId="4" fontId="22" fillId="0" borderId="0" xfId="0" applyNumberFormat="1" applyFont="1" applyFill="1" applyBorder="1" applyAlignment="1" applyProtection="1">
      <alignment horizontal="justify" vertical="top" wrapText="1"/>
      <protection locked="0"/>
    </xf>
    <xf numFmtId="4" fontId="22" fillId="0" borderId="0" xfId="0" applyNumberFormat="1" applyFont="1" applyFill="1" applyBorder="1" applyAlignment="1" applyProtection="1">
      <alignment horizontal="center" vertical="top" wrapText="1"/>
      <protection locked="0"/>
    </xf>
    <xf numFmtId="9" fontId="22" fillId="0" borderId="0" xfId="0" applyNumberFormat="1" applyFont="1" applyFill="1" applyBorder="1" applyAlignment="1" applyProtection="1">
      <alignment horizontal="right" vertical="top" wrapText="1"/>
      <protection locked="0"/>
    </xf>
    <xf numFmtId="1" fontId="22" fillId="0" borderId="0" xfId="0" applyNumberFormat="1" applyFont="1" applyFill="1" applyBorder="1" applyAlignment="1" applyProtection="1">
      <alignment horizontal="right" vertical="top" wrapText="1"/>
      <protection locked="0"/>
    </xf>
    <xf numFmtId="0" fontId="22" fillId="0" borderId="0" xfId="0" applyFont="1" applyFill="1" applyBorder="1" applyAlignment="1">
      <alignment horizontal="left" vertical="top" wrapText="1"/>
    </xf>
    <xf numFmtId="0" fontId="22" fillId="0" borderId="0" xfId="0" applyFont="1" applyFill="1" applyBorder="1" applyAlignment="1">
      <alignment vertical="top" wrapText="1"/>
    </xf>
    <xf numFmtId="0" fontId="36" fillId="0" borderId="1" xfId="0" applyFont="1" applyFill="1" applyBorder="1" applyAlignment="1" applyProtection="1">
      <alignment horizontal="justify" vertical="top" wrapText="1"/>
      <protection locked="0"/>
    </xf>
    <xf numFmtId="0" fontId="31" fillId="0" borderId="1" xfId="0" applyFont="1" applyFill="1" applyBorder="1" applyAlignment="1" applyProtection="1">
      <alignment horizontal="left" vertical="top" wrapText="1"/>
      <protection locked="0"/>
    </xf>
    <xf numFmtId="0" fontId="36" fillId="0" borderId="0" xfId="0" applyFont="1" applyFill="1" applyAlignment="1">
      <alignment horizontal="left" vertical="top" wrapText="1"/>
    </xf>
    <xf numFmtId="0" fontId="36" fillId="0" borderId="1" xfId="0" applyFont="1" applyFill="1" applyBorder="1" applyAlignment="1">
      <alignment horizontal="left" vertical="top" wrapText="1"/>
    </xf>
    <xf numFmtId="0" fontId="36" fillId="0" borderId="4" xfId="0" applyFont="1" applyFill="1" applyBorder="1" applyAlignment="1" applyProtection="1">
      <alignment horizontal="justify" vertical="top" wrapText="1"/>
      <protection locked="0"/>
    </xf>
    <xf numFmtId="0" fontId="36" fillId="0" borderId="1" xfId="0" applyFont="1" applyFill="1" applyBorder="1" applyAlignment="1">
      <alignment vertical="top" wrapText="1"/>
    </xf>
    <xf numFmtId="0" fontId="25" fillId="0" borderId="1" xfId="0" applyFont="1" applyFill="1" applyBorder="1" applyAlignment="1" applyProtection="1">
      <alignment horizontal="justify" vertical="top" wrapText="1"/>
      <protection locked="0"/>
    </xf>
    <xf numFmtId="0" fontId="38" fillId="0" borderId="1" xfId="0" applyFont="1" applyFill="1" applyBorder="1" applyAlignment="1" applyProtection="1">
      <alignment horizontal="justify" vertical="top" wrapText="1"/>
      <protection locked="0"/>
    </xf>
    <xf numFmtId="0" fontId="39" fillId="0" borderId="1" xfId="0" applyFont="1" applyFill="1" applyBorder="1" applyAlignment="1" applyProtection="1">
      <alignment horizontal="justify" vertical="top" wrapText="1"/>
      <protection locked="0"/>
    </xf>
    <xf numFmtId="0" fontId="35" fillId="0" borderId="1" xfId="0" applyFont="1" applyFill="1" applyBorder="1" applyAlignment="1" applyProtection="1">
      <alignment horizontal="justify" vertical="top" wrapText="1"/>
      <protection locked="0"/>
    </xf>
    <xf numFmtId="4" fontId="22" fillId="0" borderId="1" xfId="0" applyNumberFormat="1" applyFont="1" applyFill="1" applyBorder="1" applyAlignment="1" applyProtection="1">
      <alignment horizontal="center" vertical="top" wrapText="1"/>
      <protection locked="0"/>
    </xf>
    <xf numFmtId="10" fontId="22" fillId="0" borderId="1" xfId="0" applyNumberFormat="1" applyFont="1" applyFill="1" applyBorder="1" applyAlignment="1" applyProtection="1">
      <alignment horizontal="center" vertical="top" wrapText="1"/>
      <protection locked="0"/>
    </xf>
    <xf numFmtId="0" fontId="40" fillId="0" borderId="4" xfId="0" applyFont="1" applyFill="1" applyBorder="1" applyAlignment="1" applyProtection="1">
      <alignment horizontal="justify" vertical="top" wrapText="1"/>
      <protection locked="0"/>
    </xf>
    <xf numFmtId="4" fontId="40" fillId="0" borderId="4" xfId="0" applyNumberFormat="1" applyFont="1" applyFill="1" applyBorder="1" applyAlignment="1" applyProtection="1">
      <alignment horizontal="center" vertical="top" wrapText="1"/>
      <protection locked="0"/>
    </xf>
    <xf numFmtId="49" fontId="23" fillId="0" borderId="1" xfId="0" applyNumberFormat="1" applyFont="1" applyFill="1" applyBorder="1" applyAlignment="1" applyProtection="1">
      <alignment horizontal="justify" vertical="top" wrapText="1"/>
      <protection locked="0"/>
    </xf>
    <xf numFmtId="10" fontId="23" fillId="0" borderId="1" xfId="0" applyNumberFormat="1" applyFont="1" applyFill="1" applyBorder="1" applyAlignment="1" applyProtection="1">
      <alignment horizontal="center" vertical="top" wrapText="1"/>
      <protection locked="0"/>
    </xf>
    <xf numFmtId="4" fontId="40" fillId="0" borderId="0" xfId="0" applyNumberFormat="1" applyFont="1" applyFill="1" applyAlignment="1">
      <alignment horizontal="left" vertical="top" wrapText="1"/>
    </xf>
    <xf numFmtId="0" fontId="24" fillId="0" borderId="0" xfId="0" applyFont="1" applyFill="1" applyAlignment="1">
      <alignment horizontal="left" vertical="top" wrapText="1"/>
    </xf>
    <xf numFmtId="4" fontId="23" fillId="0" borderId="1" xfId="0" applyNumberFormat="1" applyFont="1" applyFill="1" applyBorder="1" applyAlignment="1" applyProtection="1">
      <alignment horizontal="center" vertical="top" wrapText="1"/>
      <protection locked="0"/>
    </xf>
    <xf numFmtId="0" fontId="41" fillId="0" borderId="0" xfId="0" applyFont="1" applyFill="1" applyAlignment="1">
      <alignment horizontal="left" vertical="top" wrapText="1"/>
    </xf>
    <xf numFmtId="2" fontId="22" fillId="0" borderId="5" xfId="0" applyNumberFormat="1" applyFont="1" applyFill="1" applyBorder="1" applyAlignment="1" applyProtection="1">
      <alignment horizontal="center" vertical="top" wrapText="1"/>
      <protection locked="0"/>
    </xf>
    <xf numFmtId="9" fontId="22" fillId="0" borderId="5" xfId="0" applyNumberFormat="1" applyFont="1" applyFill="1" applyBorder="1" applyAlignment="1" applyProtection="1">
      <alignment horizontal="center" vertical="top" wrapText="1"/>
      <protection locked="0"/>
    </xf>
    <xf numFmtId="9" fontId="22" fillId="0" borderId="1" xfId="0" applyNumberFormat="1" applyFont="1" applyFill="1" applyBorder="1" applyAlignment="1" applyProtection="1">
      <alignment horizontal="center" vertical="top" wrapText="1"/>
      <protection locked="0"/>
    </xf>
    <xf numFmtId="4" fontId="40" fillId="0" borderId="1" xfId="0" applyNumberFormat="1" applyFont="1" applyFill="1" applyBorder="1" applyAlignment="1" applyProtection="1">
      <alignment horizontal="center" vertical="top" wrapText="1"/>
      <protection locked="0"/>
    </xf>
    <xf numFmtId="49" fontId="42" fillId="0" borderId="1" xfId="0" applyNumberFormat="1" applyFont="1" applyFill="1" applyBorder="1" applyAlignment="1" applyProtection="1">
      <alignment horizontal="justify" vertical="top" wrapText="1"/>
      <protection locked="0"/>
    </xf>
    <xf numFmtId="4" fontId="42" fillId="0" borderId="1" xfId="0" applyNumberFormat="1" applyFont="1" applyFill="1" applyBorder="1" applyAlignment="1" applyProtection="1">
      <alignment horizontal="center" vertical="top" wrapText="1"/>
      <protection locked="0"/>
    </xf>
    <xf numFmtId="10" fontId="42" fillId="0" borderId="1" xfId="0" applyNumberFormat="1" applyFont="1" applyFill="1" applyBorder="1" applyAlignment="1" applyProtection="1">
      <alignment horizontal="center" vertical="top" wrapText="1"/>
      <protection locked="0"/>
    </xf>
    <xf numFmtId="49" fontId="40" fillId="0" borderId="1" xfId="0" applyNumberFormat="1" applyFont="1" applyFill="1" applyBorder="1" applyAlignment="1" applyProtection="1">
      <alignment horizontal="justify" vertical="top" wrapText="1"/>
      <protection locked="0"/>
    </xf>
    <xf numFmtId="0" fontId="40" fillId="0" borderId="1" xfId="0" applyFont="1" applyFill="1" applyBorder="1" applyAlignment="1" applyProtection="1">
      <alignment horizontal="justify" vertical="top" wrapText="1"/>
      <protection locked="0"/>
    </xf>
    <xf numFmtId="10" fontId="40" fillId="0" borderId="1" xfId="0" applyNumberFormat="1" applyFont="1" applyFill="1" applyBorder="1" applyAlignment="1" applyProtection="1">
      <alignment horizontal="center" vertical="top" wrapText="1"/>
      <protection locked="0"/>
    </xf>
    <xf numFmtId="0" fontId="40" fillId="0" borderId="1" xfId="0" applyFont="1" applyFill="1" applyBorder="1" applyAlignment="1" applyProtection="1">
      <alignment horizontal="justify" vertical="top" wrapText="1"/>
      <protection locked="0"/>
    </xf>
    <xf numFmtId="10" fontId="40" fillId="0" borderId="4" xfId="0" applyNumberFormat="1" applyFont="1" applyFill="1" applyBorder="1" applyAlignment="1" applyProtection="1">
      <alignment horizontal="center" vertical="top" wrapText="1"/>
      <protection locked="0"/>
    </xf>
    <xf numFmtId="0" fontId="39" fillId="0" borderId="1" xfId="0" applyFont="1" applyFill="1" applyBorder="1" applyAlignment="1" applyProtection="1">
      <alignment horizontal="justify" vertical="top" wrapText="1"/>
      <protection locked="0"/>
    </xf>
    <xf numFmtId="0" fontId="37" fillId="0" borderId="1" xfId="0" applyFont="1" applyFill="1" applyBorder="1" applyAlignment="1" applyProtection="1">
      <alignment horizontal="justify" vertical="top" wrapText="1"/>
      <protection locked="0"/>
    </xf>
    <xf numFmtId="4" fontId="44" fillId="0" borderId="1" xfId="0" applyNumberFormat="1" applyFont="1" applyFill="1" applyBorder="1" applyAlignment="1" applyProtection="1">
      <alignment horizontal="center" vertical="top" wrapText="1"/>
      <protection locked="0"/>
    </xf>
    <xf numFmtId="10" fontId="44" fillId="0" borderId="1" xfId="0" applyNumberFormat="1" applyFont="1" applyFill="1" applyBorder="1" applyAlignment="1" applyProtection="1">
      <alignment horizontal="center" vertical="top" wrapText="1"/>
      <protection locked="0"/>
    </xf>
    <xf numFmtId="0" fontId="36" fillId="0" borderId="1" xfId="0" applyFont="1" applyFill="1" applyBorder="1" applyAlignment="1" applyProtection="1">
      <alignment horizontal="justify" vertical="top" wrapText="1"/>
      <protection locked="0"/>
    </xf>
    <xf numFmtId="49" fontId="38" fillId="0" borderId="1" xfId="0" applyNumberFormat="1" applyFont="1" applyFill="1" applyBorder="1" applyAlignment="1" applyProtection="1">
      <alignment horizontal="justify" vertical="top" wrapText="1"/>
      <protection locked="0"/>
    </xf>
    <xf numFmtId="49" fontId="25" fillId="0" borderId="1" xfId="0" applyNumberFormat="1" applyFont="1" applyFill="1" applyBorder="1" applyAlignment="1" applyProtection="1">
      <alignment horizontal="justify" vertical="top" wrapText="1"/>
      <protection locked="0"/>
    </xf>
    <xf numFmtId="2" fontId="40" fillId="0" borderId="1" xfId="0" applyNumberFormat="1" applyFont="1" applyFill="1" applyBorder="1" applyAlignment="1" applyProtection="1">
      <alignment horizontal="center" vertical="top" wrapText="1"/>
      <protection locked="0"/>
    </xf>
    <xf numFmtId="9" fontId="40" fillId="0" borderId="1" xfId="0" applyNumberFormat="1" applyFont="1" applyFill="1" applyBorder="1" applyAlignment="1" applyProtection="1">
      <alignment horizontal="center" vertical="top" wrapText="1"/>
      <protection locked="0"/>
    </xf>
    <xf numFmtId="0" fontId="40" fillId="0" borderId="0" xfId="0" applyFont="1" applyFill="1" applyAlignment="1">
      <alignment horizontal="left" vertical="top" wrapText="1"/>
    </xf>
    <xf numFmtId="0" fontId="42" fillId="0" borderId="0" xfId="0" applyFont="1" applyFill="1" applyAlignment="1">
      <alignment horizontal="left" vertical="top" wrapText="1"/>
    </xf>
    <xf numFmtId="0" fontId="40" fillId="0" borderId="1" xfId="0" applyFont="1" applyFill="1" applyBorder="1" applyAlignment="1" applyProtection="1">
      <alignment horizontal="left" vertical="top" wrapText="1"/>
      <protection locked="0"/>
    </xf>
    <xf numFmtId="4" fontId="22" fillId="0" borderId="1" xfId="0" applyNumberFormat="1" applyFont="1" applyFill="1" applyBorder="1" applyAlignment="1" applyProtection="1">
      <alignment horizontal="left" vertical="top" wrapText="1"/>
      <protection locked="0"/>
    </xf>
    <xf numFmtId="2" fontId="22" fillId="0" borderId="1" xfId="0" applyNumberFormat="1" applyFont="1" applyFill="1" applyBorder="1" applyAlignment="1" applyProtection="1">
      <alignment horizontal="left" vertical="top" wrapText="1"/>
      <protection locked="0"/>
    </xf>
    <xf numFmtId="10" fontId="22" fillId="0" borderId="1" xfId="0" applyNumberFormat="1" applyFont="1" applyFill="1" applyBorder="1" applyAlignment="1" applyProtection="1">
      <alignment horizontal="left" vertical="top" wrapText="1"/>
      <protection locked="0"/>
    </xf>
    <xf numFmtId="9" fontId="22" fillId="0" borderId="1" xfId="0" applyNumberFormat="1" applyFont="1" applyFill="1" applyBorder="1" applyAlignment="1" applyProtection="1">
      <alignment horizontal="left" vertical="top" wrapText="1"/>
      <protection locked="0"/>
    </xf>
    <xf numFmtId="0" fontId="39" fillId="0" borderId="1" xfId="0" applyFont="1" applyFill="1" applyBorder="1" applyAlignment="1" applyProtection="1">
      <alignment horizontal="left" vertical="top" wrapText="1"/>
      <protection locked="0"/>
    </xf>
    <xf numFmtId="2" fontId="40" fillId="0" borderId="4" xfId="0" applyNumberFormat="1" applyFont="1" applyFill="1" applyBorder="1" applyAlignment="1" applyProtection="1">
      <alignment horizontal="center" vertical="top" wrapText="1"/>
      <protection locked="0"/>
    </xf>
    <xf numFmtId="9" fontId="40" fillId="0" borderId="4" xfId="0" applyNumberFormat="1" applyFont="1" applyFill="1" applyBorder="1" applyAlignment="1" applyProtection="1">
      <alignment horizontal="center" vertical="top" wrapText="1"/>
      <protection locked="0"/>
    </xf>
    <xf numFmtId="4" fontId="40" fillId="0" borderId="1" xfId="0" applyNumberFormat="1" applyFont="1" applyFill="1" applyBorder="1" applyAlignment="1" applyProtection="1">
      <alignment horizontal="left" vertical="top" wrapText="1"/>
      <protection locked="0"/>
    </xf>
    <xf numFmtId="10" fontId="40" fillId="0" borderId="1" xfId="0" applyNumberFormat="1" applyFont="1" applyFill="1" applyBorder="1" applyAlignment="1" applyProtection="1">
      <alignment horizontal="left" vertical="top" wrapText="1"/>
      <protection locked="0"/>
    </xf>
    <xf numFmtId="9" fontId="40" fillId="0" borderId="1" xfId="0" applyNumberFormat="1" applyFont="1" applyFill="1" applyBorder="1" applyAlignment="1" applyProtection="1">
      <alignment horizontal="left" vertical="top" wrapText="1"/>
      <protection locked="0"/>
    </xf>
    <xf numFmtId="0" fontId="22" fillId="0" borderId="0" xfId="0" applyFont="1" applyFill="1" applyAlignment="1">
      <alignment vertical="top" wrapText="1"/>
    </xf>
    <xf numFmtId="49" fontId="41" fillId="0" borderId="1" xfId="0" applyNumberFormat="1" applyFont="1" applyFill="1" applyBorder="1" applyAlignment="1" applyProtection="1">
      <alignment horizontal="justify" vertical="top" wrapText="1"/>
      <protection locked="0"/>
    </xf>
    <xf numFmtId="49" fontId="45" fillId="0" borderId="1" xfId="0" applyNumberFormat="1" applyFont="1" applyFill="1" applyBorder="1" applyAlignment="1" applyProtection="1">
      <alignment horizontal="justify" vertical="top" wrapText="1"/>
      <protection locked="0"/>
    </xf>
    <xf numFmtId="4" fontId="22" fillId="0" borderId="4" xfId="0" applyNumberFormat="1" applyFont="1" applyFill="1" applyBorder="1" applyAlignment="1" applyProtection="1">
      <alignment horizontal="center" vertical="top" wrapText="1"/>
      <protection locked="0"/>
    </xf>
    <xf numFmtId="10" fontId="22" fillId="0" borderId="4" xfId="0" applyNumberFormat="1" applyFont="1" applyFill="1" applyBorder="1" applyAlignment="1" applyProtection="1">
      <alignment horizontal="center" vertical="top" wrapText="1"/>
      <protection locked="0"/>
    </xf>
    <xf numFmtId="0" fontId="37" fillId="0" borderId="4" xfId="0" applyFont="1" applyFill="1" applyBorder="1" applyAlignment="1" applyProtection="1">
      <alignment horizontal="justify" vertical="top" wrapText="1"/>
      <protection locked="0"/>
    </xf>
    <xf numFmtId="4" fontId="22" fillId="0" borderId="3" xfId="0" applyNumberFormat="1" applyFont="1" applyFill="1" applyBorder="1" applyAlignment="1" applyProtection="1">
      <alignment horizontal="center" vertical="top" wrapText="1"/>
      <protection locked="0"/>
    </xf>
    <xf numFmtId="0" fontId="12" fillId="0" borderId="0" xfId="0" applyFont="1" applyFill="1" applyBorder="1" applyAlignment="1" applyProtection="1">
      <alignment horizontal="justify" vertical="top" wrapText="1"/>
      <protection locked="0"/>
    </xf>
    <xf numFmtId="0" fontId="46" fillId="0" borderId="4" xfId="0" applyFont="1" applyFill="1" applyBorder="1" applyAlignment="1" applyProtection="1">
      <alignment horizontal="justify" vertical="top" wrapText="1"/>
      <protection locked="0"/>
    </xf>
    <xf numFmtId="4" fontId="44" fillId="0" borderId="4" xfId="0" applyNumberFormat="1" applyFont="1" applyFill="1" applyBorder="1" applyAlignment="1" applyProtection="1">
      <alignment horizontal="center" vertical="top" wrapText="1"/>
      <protection locked="0"/>
    </xf>
    <xf numFmtId="0" fontId="22" fillId="0" borderId="4" xfId="0" applyFont="1" applyFill="1" applyBorder="1" applyAlignment="1" applyProtection="1">
      <alignment horizontal="justify" vertical="top" wrapText="1"/>
      <protection locked="0"/>
    </xf>
    <xf numFmtId="4" fontId="22" fillId="0" borderId="5" xfId="0" applyNumberFormat="1" applyFont="1" applyFill="1" applyBorder="1" applyAlignment="1" applyProtection="1">
      <alignment horizontal="center" vertical="top" wrapText="1"/>
      <protection locked="0"/>
    </xf>
    <xf numFmtId="0" fontId="40" fillId="0" borderId="1" xfId="0" applyFont="1" applyFill="1" applyBorder="1" applyAlignment="1" applyProtection="1">
      <alignment horizontal="justify" vertical="top" wrapText="1"/>
      <protection locked="0"/>
    </xf>
    <xf numFmtId="4" fontId="40" fillId="0" borderId="1" xfId="0" applyNumberFormat="1" applyFont="1" applyFill="1" applyBorder="1" applyAlignment="1" applyProtection="1">
      <alignment horizontal="center" vertical="top" wrapText="1"/>
      <protection locked="0"/>
    </xf>
    <xf numFmtId="0" fontId="39" fillId="0" borderId="1" xfId="0" applyFont="1" applyFill="1" applyBorder="1" applyAlignment="1" applyProtection="1">
      <alignment horizontal="justify" vertical="top" wrapText="1"/>
      <protection locked="0"/>
    </xf>
    <xf numFmtId="0" fontId="37" fillId="0" borderId="1" xfId="0" applyFont="1" applyFill="1" applyBorder="1" applyAlignment="1" applyProtection="1">
      <alignment vertical="top" wrapText="1"/>
      <protection locked="0"/>
    </xf>
    <xf numFmtId="4" fontId="40" fillId="0" borderId="1" xfId="0" applyNumberFormat="1" applyFont="1" applyFill="1" applyBorder="1" applyAlignment="1" applyProtection="1">
      <alignment horizontal="center" vertical="top" wrapText="1"/>
      <protection locked="0"/>
    </xf>
    <xf numFmtId="0" fontId="39" fillId="0" borderId="1" xfId="0" applyFont="1" applyFill="1" applyBorder="1" applyAlignment="1" applyProtection="1">
      <alignment horizontal="justify" vertical="top" wrapText="1"/>
      <protection locked="0"/>
    </xf>
    <xf numFmtId="10" fontId="40" fillId="0" borderId="1" xfId="0" applyNumberFormat="1" applyFont="1" applyFill="1" applyBorder="1" applyAlignment="1" applyProtection="1">
      <alignment horizontal="center" vertical="top" wrapText="1"/>
      <protection locked="0"/>
    </xf>
    <xf numFmtId="0" fontId="40" fillId="0" borderId="1" xfId="0" applyFont="1" applyFill="1" applyBorder="1" applyAlignment="1" applyProtection="1">
      <alignment horizontal="justify" vertical="top" wrapText="1"/>
      <protection locked="0"/>
    </xf>
    <xf numFmtId="0" fontId="36" fillId="0" borderId="1" xfId="0" applyFont="1" applyFill="1" applyBorder="1" applyAlignment="1" applyProtection="1">
      <alignment horizontal="left" vertical="top" wrapText="1"/>
      <protection locked="0"/>
    </xf>
    <xf numFmtId="4" fontId="40" fillId="0" borderId="1" xfId="0" applyNumberFormat="1" applyFont="1" applyFill="1" applyBorder="1" applyAlignment="1" applyProtection="1">
      <alignment horizontal="center" vertical="top" wrapText="1"/>
      <protection locked="0"/>
    </xf>
    <xf numFmtId="0" fontId="36" fillId="0" borderId="1" xfId="0" applyFont="1" applyFill="1" applyBorder="1" applyAlignment="1" applyProtection="1">
      <alignment horizontal="justify" vertical="top" wrapText="1"/>
      <protection locked="0"/>
    </xf>
    <xf numFmtId="0" fontId="39" fillId="0" borderId="1" xfId="0" applyFont="1" applyFill="1" applyBorder="1" applyAlignment="1" applyProtection="1">
      <alignment horizontal="justify" vertical="top" wrapText="1"/>
      <protection locked="0"/>
    </xf>
    <xf numFmtId="10" fontId="40" fillId="0" borderId="1" xfId="0" applyNumberFormat="1" applyFont="1" applyFill="1" applyBorder="1" applyAlignment="1" applyProtection="1">
      <alignment horizontal="center" vertical="top" wrapText="1"/>
      <protection locked="0"/>
    </xf>
    <xf numFmtId="0" fontId="40" fillId="0" borderId="1" xfId="0" applyNumberFormat="1"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4" fontId="40" fillId="0" borderId="4" xfId="0" applyNumberFormat="1" applyFont="1" applyFill="1" applyBorder="1" applyAlignment="1" applyProtection="1">
      <alignment horizontal="center" vertical="top" wrapText="1"/>
      <protection locked="0"/>
    </xf>
    <xf numFmtId="4" fontId="40" fillId="0" borderId="2" xfId="0" applyNumberFormat="1" applyFont="1" applyFill="1" applyBorder="1" applyAlignment="1" applyProtection="1">
      <alignment horizontal="center" vertical="top" wrapText="1"/>
      <protection locked="0"/>
    </xf>
    <xf numFmtId="4" fontId="40" fillId="0" borderId="3" xfId="0" applyNumberFormat="1" applyFont="1" applyFill="1" applyBorder="1" applyAlignment="1" applyProtection="1">
      <alignment horizontal="center" vertical="top" wrapText="1"/>
      <protection locked="0"/>
    </xf>
    <xf numFmtId="0" fontId="31" fillId="0" borderId="4" xfId="0" applyFont="1" applyFill="1" applyBorder="1" applyAlignment="1" applyProtection="1">
      <alignment horizontal="left" vertical="top" wrapText="1"/>
      <protection locked="0"/>
    </xf>
    <xf numFmtId="0" fontId="27" fillId="0" borderId="2" xfId="0" applyFont="1" applyFill="1" applyBorder="1" applyAlignment="1" applyProtection="1">
      <alignment horizontal="left" vertical="top" wrapText="1"/>
      <protection locked="0"/>
    </xf>
    <xf numFmtId="0" fontId="27" fillId="0" borderId="3" xfId="0" applyFont="1" applyFill="1" applyBorder="1" applyAlignment="1" applyProtection="1">
      <alignment horizontal="left" vertical="top" wrapText="1"/>
      <protection locked="0"/>
    </xf>
    <xf numFmtId="4" fontId="40" fillId="0" borderId="1" xfId="0" applyNumberFormat="1" applyFont="1" applyFill="1" applyBorder="1" applyAlignment="1" applyProtection="1">
      <alignment horizontal="center" vertical="top" wrapText="1"/>
      <protection locked="0"/>
    </xf>
    <xf numFmtId="0" fontId="37" fillId="0" borderId="1" xfId="0" applyFont="1" applyFill="1" applyBorder="1" applyAlignment="1" applyProtection="1">
      <alignment horizontal="justify" vertical="top" wrapText="1"/>
      <protection locked="0"/>
    </xf>
    <xf numFmtId="0" fontId="29" fillId="0" borderId="1" xfId="0" applyFont="1" applyFill="1" applyBorder="1" applyAlignment="1" applyProtection="1">
      <alignment horizontal="justify" vertical="top" wrapText="1"/>
      <protection locked="0"/>
    </xf>
    <xf numFmtId="0" fontId="35" fillId="0" borderId="1" xfId="0" applyFont="1" applyFill="1" applyBorder="1" applyAlignment="1" applyProtection="1">
      <alignment horizontal="justify" vertical="top" wrapText="1"/>
      <protection locked="0"/>
    </xf>
    <xf numFmtId="4" fontId="43" fillId="0" borderId="4" xfId="0" applyNumberFormat="1" applyFont="1" applyFill="1" applyBorder="1" applyAlignment="1" applyProtection="1">
      <alignment horizontal="center" vertical="top" wrapText="1"/>
      <protection locked="0"/>
    </xf>
    <xf numFmtId="4" fontId="43" fillId="0" borderId="2" xfId="0" applyNumberFormat="1" applyFont="1" applyFill="1" applyBorder="1" applyAlignment="1" applyProtection="1">
      <alignment horizontal="center" vertical="top" wrapText="1"/>
      <protection locked="0"/>
    </xf>
    <xf numFmtId="4" fontId="43" fillId="0" borderId="3" xfId="0" applyNumberFormat="1" applyFont="1" applyFill="1" applyBorder="1" applyAlignment="1" applyProtection="1">
      <alignment horizontal="center" vertical="top" wrapText="1"/>
      <protection locked="0"/>
    </xf>
    <xf numFmtId="10" fontId="43" fillId="0" borderId="4" xfId="0" applyNumberFormat="1" applyFont="1" applyFill="1" applyBorder="1" applyAlignment="1" applyProtection="1">
      <alignment horizontal="center" vertical="top" wrapText="1"/>
      <protection locked="0"/>
    </xf>
    <xf numFmtId="10" fontId="43" fillId="0" borderId="2" xfId="0" applyNumberFormat="1" applyFont="1" applyFill="1" applyBorder="1" applyAlignment="1" applyProtection="1">
      <alignment horizontal="center" vertical="top" wrapText="1"/>
      <protection locked="0"/>
    </xf>
    <xf numFmtId="10" fontId="43" fillId="0" borderId="3" xfId="0" applyNumberFormat="1" applyFont="1" applyFill="1" applyBorder="1" applyAlignment="1" applyProtection="1">
      <alignment horizontal="center" vertical="top" wrapText="1"/>
      <protection locked="0"/>
    </xf>
    <xf numFmtId="0" fontId="20" fillId="0" borderId="1" xfId="0" applyFont="1" applyFill="1" applyBorder="1" applyAlignment="1" applyProtection="1">
      <alignment horizontal="justify" vertical="top" wrapText="1"/>
      <protection locked="0"/>
    </xf>
    <xf numFmtId="10" fontId="40" fillId="0" borderId="4" xfId="0" applyNumberFormat="1" applyFont="1" applyFill="1" applyBorder="1" applyAlignment="1" applyProtection="1">
      <alignment horizontal="center" vertical="top" wrapText="1"/>
      <protection locked="0"/>
    </xf>
    <xf numFmtId="10" fontId="40" fillId="0" borderId="2" xfId="0" applyNumberFormat="1" applyFont="1" applyFill="1" applyBorder="1" applyAlignment="1" applyProtection="1">
      <alignment horizontal="center" vertical="top" wrapText="1"/>
      <protection locked="0"/>
    </xf>
    <xf numFmtId="10" fontId="40" fillId="0" borderId="3" xfId="0" applyNumberFormat="1" applyFont="1" applyFill="1" applyBorder="1" applyAlignment="1" applyProtection="1">
      <alignment horizontal="center" vertical="top" wrapText="1"/>
      <protection locked="0"/>
    </xf>
    <xf numFmtId="9" fontId="28" fillId="0" borderId="4" xfId="0" applyNumberFormat="1" applyFont="1" applyFill="1" applyBorder="1" applyAlignment="1" applyProtection="1">
      <alignment horizontal="justify" vertical="top" wrapText="1"/>
      <protection locked="0"/>
    </xf>
    <xf numFmtId="9" fontId="28" fillId="0" borderId="2" xfId="0" applyNumberFormat="1" applyFont="1" applyFill="1" applyBorder="1" applyAlignment="1" applyProtection="1">
      <alignment horizontal="justify" vertical="top" wrapText="1"/>
      <protection locked="0"/>
    </xf>
    <xf numFmtId="9" fontId="39" fillId="0" borderId="4" xfId="0" applyNumberFormat="1" applyFont="1" applyFill="1" applyBorder="1" applyAlignment="1" applyProtection="1">
      <alignment horizontal="left" vertical="top" wrapText="1"/>
      <protection locked="0"/>
    </xf>
    <xf numFmtId="9" fontId="39" fillId="0" borderId="2" xfId="0" applyNumberFormat="1" applyFont="1" applyFill="1" applyBorder="1" applyAlignment="1" applyProtection="1">
      <alignment horizontal="left" vertical="top" wrapText="1"/>
      <protection locked="0"/>
    </xf>
    <xf numFmtId="9" fontId="39" fillId="0" borderId="3" xfId="0" applyNumberFormat="1" applyFont="1" applyFill="1" applyBorder="1" applyAlignment="1" applyProtection="1">
      <alignment horizontal="left" vertical="top" wrapText="1"/>
      <protection locked="0"/>
    </xf>
    <xf numFmtId="0" fontId="20" fillId="0" borderId="4" xfId="0" applyFont="1" applyFill="1" applyBorder="1" applyAlignment="1" applyProtection="1">
      <alignment horizontal="justify" vertical="top" wrapText="1"/>
      <protection locked="0"/>
    </xf>
    <xf numFmtId="0" fontId="20" fillId="0" borderId="2" xfId="0" applyFont="1" applyFill="1" applyBorder="1" applyAlignment="1" applyProtection="1">
      <alignment horizontal="justify" vertical="top" wrapText="1"/>
      <protection locked="0"/>
    </xf>
    <xf numFmtId="0" fontId="20" fillId="0" borderId="3" xfId="0" applyFont="1" applyFill="1" applyBorder="1" applyAlignment="1" applyProtection="1">
      <alignment horizontal="justify" vertical="top" wrapText="1"/>
      <protection locked="0"/>
    </xf>
    <xf numFmtId="0" fontId="36" fillId="0" borderId="1" xfId="0" applyFont="1" applyFill="1" applyBorder="1" applyAlignment="1" applyProtection="1">
      <alignment horizontal="justify" vertical="top" wrapText="1"/>
      <protection locked="0"/>
    </xf>
    <xf numFmtId="4" fontId="43" fillId="0" borderId="1" xfId="0" applyNumberFormat="1" applyFont="1" applyFill="1" applyBorder="1" applyAlignment="1" applyProtection="1">
      <alignment horizontal="center" vertical="top" wrapText="1"/>
      <protection locked="0"/>
    </xf>
    <xf numFmtId="0" fontId="20" fillId="0" borderId="4"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0" fontId="20" fillId="0" borderId="3" xfId="0" applyFont="1" applyFill="1" applyBorder="1" applyAlignment="1" applyProtection="1">
      <alignment horizontal="left" vertical="top" wrapText="1"/>
      <protection locked="0"/>
    </xf>
    <xf numFmtId="0" fontId="40" fillId="0" borderId="1" xfId="0" applyFont="1" applyFill="1" applyBorder="1" applyAlignment="1" applyProtection="1">
      <alignment horizontal="justify" vertical="top" wrapText="1"/>
      <protection locked="0"/>
    </xf>
    <xf numFmtId="0" fontId="40" fillId="0" borderId="4" xfId="0" applyFont="1" applyFill="1" applyBorder="1" applyAlignment="1" applyProtection="1">
      <alignment horizontal="justify" vertical="top" wrapText="1"/>
      <protection locked="0"/>
    </xf>
    <xf numFmtId="0" fontId="40" fillId="0" borderId="2" xfId="0" applyFont="1" applyFill="1" applyBorder="1" applyAlignment="1" applyProtection="1">
      <alignment horizontal="justify" vertical="top" wrapText="1"/>
      <protection locked="0"/>
    </xf>
    <xf numFmtId="0" fontId="35" fillId="0" borderId="4" xfId="0" applyFont="1" applyFill="1" applyBorder="1" applyAlignment="1" applyProtection="1">
      <alignment horizontal="justify" vertical="top" wrapText="1"/>
      <protection locked="0"/>
    </xf>
    <xf numFmtId="0" fontId="35" fillId="0" borderId="3" xfId="0" applyFont="1" applyFill="1" applyBorder="1" applyAlignment="1" applyProtection="1">
      <alignment horizontal="justify" vertical="top" wrapText="1"/>
      <protection locked="0"/>
    </xf>
    <xf numFmtId="0" fontId="40" fillId="0" borderId="3" xfId="0" applyFont="1" applyFill="1" applyBorder="1" applyAlignment="1" applyProtection="1">
      <alignment horizontal="justify" vertical="top" wrapText="1"/>
      <protection locked="0"/>
    </xf>
    <xf numFmtId="0" fontId="39" fillId="0" borderId="1" xfId="0" applyFont="1" applyFill="1" applyBorder="1" applyAlignment="1" applyProtection="1">
      <alignment horizontal="justify" vertical="top" wrapText="1"/>
      <protection locked="0"/>
    </xf>
    <xf numFmtId="0" fontId="40" fillId="0" borderId="4" xfId="0" applyFont="1" applyFill="1" applyBorder="1" applyAlignment="1" applyProtection="1">
      <alignment horizontal="left" vertical="top" wrapText="1"/>
      <protection locked="0"/>
    </xf>
    <xf numFmtId="0" fontId="40" fillId="0" borderId="2" xfId="0" applyFont="1" applyFill="1" applyBorder="1" applyAlignment="1" applyProtection="1">
      <alignment horizontal="left" vertical="top" wrapText="1"/>
      <protection locked="0"/>
    </xf>
    <xf numFmtId="0" fontId="40" fillId="0" borderId="3" xfId="0" applyFont="1" applyFill="1" applyBorder="1" applyAlignment="1" applyProtection="1">
      <alignment horizontal="left" vertical="top" wrapText="1"/>
      <protection locked="0"/>
    </xf>
    <xf numFmtId="10" fontId="40" fillId="0" borderId="1" xfId="0" applyNumberFormat="1" applyFont="1" applyFill="1" applyBorder="1" applyAlignment="1" applyProtection="1">
      <alignment horizontal="center" vertical="top" wrapText="1"/>
      <protection locked="0"/>
    </xf>
    <xf numFmtId="0" fontId="21" fillId="0" borderId="0" xfId="0" quotePrefix="1" applyFont="1" applyFill="1" applyBorder="1" applyAlignment="1" applyProtection="1">
      <alignment horizontal="center" vertical="top" wrapText="1"/>
      <protection locked="0"/>
    </xf>
    <xf numFmtId="165" fontId="24" fillId="0" borderId="1" xfId="0" applyNumberFormat="1" applyFont="1" applyFill="1" applyBorder="1" applyAlignment="1" applyProtection="1">
      <alignment horizontal="center" vertical="top" wrapText="1"/>
      <protection locked="0"/>
    </xf>
    <xf numFmtId="0" fontId="13" fillId="0" borderId="1" xfId="0" applyFont="1" applyFill="1" applyBorder="1" applyAlignment="1" applyProtection="1">
      <alignment horizontal="justify" vertical="top" wrapText="1"/>
      <protection locked="0"/>
    </xf>
    <xf numFmtId="0" fontId="22" fillId="0" borderId="1" xfId="0" applyFont="1" applyFill="1" applyBorder="1" applyAlignment="1" applyProtection="1">
      <alignment horizontal="center" vertical="top" wrapText="1"/>
      <protection locked="0"/>
    </xf>
    <xf numFmtId="4" fontId="24" fillId="0" borderId="1" xfId="0" applyNumberFormat="1" applyFont="1" applyFill="1" applyBorder="1" applyAlignment="1" applyProtection="1">
      <alignment horizontal="center" vertical="top" wrapText="1"/>
      <protection locked="0"/>
    </xf>
    <xf numFmtId="4" fontId="24" fillId="0" borderId="1" xfId="0" quotePrefix="1" applyNumberFormat="1" applyFont="1" applyFill="1" applyBorder="1" applyAlignment="1" applyProtection="1">
      <alignment horizontal="center" vertical="top" wrapText="1"/>
      <protection locked="0"/>
    </xf>
    <xf numFmtId="0" fontId="24" fillId="0" borderId="1" xfId="0" applyFont="1" applyFill="1" applyBorder="1" applyAlignment="1" applyProtection="1">
      <alignment horizontal="center" vertical="top" wrapText="1"/>
      <protection locked="0"/>
    </xf>
    <xf numFmtId="2" fontId="24" fillId="0" borderId="1" xfId="0" applyNumberFormat="1" applyFont="1" applyFill="1" applyBorder="1" applyAlignment="1" applyProtection="1">
      <alignment horizontal="center" vertical="top" wrapText="1"/>
      <protection locked="0"/>
    </xf>
    <xf numFmtId="165" fontId="24" fillId="0" borderId="1" xfId="0" quotePrefix="1" applyNumberFormat="1" applyFont="1" applyFill="1" applyBorder="1" applyAlignment="1" applyProtection="1">
      <alignment horizontal="center" vertical="top" wrapText="1"/>
      <protection locked="0"/>
    </xf>
    <xf numFmtId="4" fontId="27" fillId="0" borderId="1" xfId="0" applyNumberFormat="1" applyFont="1" applyFill="1" applyBorder="1" applyAlignment="1" applyProtection="1">
      <alignment horizontal="justify" vertical="top" wrapText="1"/>
      <protection locked="0"/>
    </xf>
    <xf numFmtId="0" fontId="37" fillId="0" borderId="4" xfId="0" applyFont="1" applyFill="1" applyBorder="1" applyAlignment="1" applyProtection="1">
      <alignment horizontal="left" vertical="top" wrapText="1"/>
      <protection locked="0"/>
    </xf>
    <xf numFmtId="0" fontId="47" fillId="0" borderId="2" xfId="0" applyFont="1" applyFill="1" applyBorder="1" applyAlignment="1">
      <alignment horizontal="left" vertical="top" wrapText="1"/>
    </xf>
    <xf numFmtId="0" fontId="47" fillId="0" borderId="3" xfId="0" applyFont="1" applyFill="1" applyBorder="1" applyAlignment="1">
      <alignment horizontal="left" vertical="top" wrapText="1"/>
    </xf>
    <xf numFmtId="0" fontId="37" fillId="0" borderId="3" xfId="0" applyFont="1" applyFill="1" applyBorder="1" applyAlignment="1" applyProtection="1">
      <alignment horizontal="justify" vertical="top" wrapText="1"/>
      <protection locked="0"/>
    </xf>
    <xf numFmtId="4" fontId="12" fillId="0" borderId="1" xfId="0" applyNumberFormat="1" applyFont="1" applyFill="1" applyBorder="1" applyAlignment="1" applyProtection="1">
      <alignment horizontal="center" vertical="top" wrapText="1"/>
      <protection locked="0"/>
    </xf>
    <xf numFmtId="10" fontId="12" fillId="0" borderId="1" xfId="0" applyNumberFormat="1" applyFont="1" applyFill="1" applyBorder="1" applyAlignment="1" applyProtection="1">
      <alignment horizontal="center" vertical="top" wrapText="1"/>
      <protection locked="0"/>
    </xf>
    <xf numFmtId="4" fontId="12" fillId="0" borderId="4" xfId="0" applyNumberFormat="1" applyFont="1" applyFill="1" applyBorder="1" applyAlignment="1" applyProtection="1">
      <alignment horizontal="center" vertical="top" wrapText="1"/>
      <protection locked="0"/>
    </xf>
    <xf numFmtId="4" fontId="12" fillId="0" borderId="2" xfId="0" applyNumberFormat="1" applyFont="1" applyFill="1" applyBorder="1" applyAlignment="1" applyProtection="1">
      <alignment horizontal="center" vertical="top" wrapText="1"/>
      <protection locked="0"/>
    </xf>
    <xf numFmtId="4" fontId="12" fillId="0" borderId="3" xfId="0" applyNumberFormat="1" applyFont="1" applyFill="1" applyBorder="1" applyAlignment="1" applyProtection="1">
      <alignment horizontal="center" vertical="top" wrapText="1"/>
      <protection locked="0"/>
    </xf>
    <xf numFmtId="10" fontId="12" fillId="0" borderId="4" xfId="0" applyNumberFormat="1" applyFont="1" applyFill="1" applyBorder="1" applyAlignment="1" applyProtection="1">
      <alignment horizontal="center" vertical="top" wrapText="1"/>
      <protection locked="0"/>
    </xf>
    <xf numFmtId="10" fontId="12" fillId="0" borderId="2" xfId="0" applyNumberFormat="1" applyFont="1" applyFill="1" applyBorder="1" applyAlignment="1" applyProtection="1">
      <alignment horizontal="center" vertical="top" wrapText="1"/>
      <protection locked="0"/>
    </xf>
    <xf numFmtId="10" fontId="12" fillId="0" borderId="3" xfId="0" applyNumberFormat="1" applyFont="1" applyFill="1" applyBorder="1" applyAlignment="1" applyProtection="1">
      <alignment horizontal="center" vertical="top" wrapText="1"/>
      <protection locked="0"/>
    </xf>
    <xf numFmtId="0" fontId="39" fillId="0" borderId="4" xfId="0" applyFont="1" applyFill="1" applyBorder="1" applyAlignment="1" applyProtection="1">
      <alignment horizontal="left" vertical="top" wrapText="1"/>
      <protection locked="0"/>
    </xf>
    <xf numFmtId="0" fontId="39" fillId="0" borderId="2" xfId="0" applyFont="1" applyFill="1" applyBorder="1" applyAlignment="1" applyProtection="1">
      <alignment horizontal="left" vertical="top" wrapText="1"/>
      <protection locked="0"/>
    </xf>
    <xf numFmtId="0" fontId="39" fillId="0" borderId="3" xfId="0" applyFont="1" applyFill="1" applyBorder="1" applyAlignment="1" applyProtection="1">
      <alignment horizontal="left" vertical="top" wrapText="1"/>
      <protection locked="0"/>
    </xf>
    <xf numFmtId="49" fontId="28" fillId="0" borderId="1" xfId="0" applyNumberFormat="1" applyFont="1" applyFill="1" applyBorder="1" applyAlignment="1" applyProtection="1">
      <alignment horizontal="left" vertical="top" wrapText="1"/>
      <protection locked="0"/>
    </xf>
    <xf numFmtId="0" fontId="31" fillId="0" borderId="4" xfId="0" applyFont="1" applyFill="1" applyBorder="1" applyAlignment="1" applyProtection="1">
      <alignment horizontal="justify" vertical="top" wrapText="1"/>
      <protection locked="0"/>
    </xf>
    <xf numFmtId="0" fontId="31" fillId="0" borderId="2" xfId="0" applyFont="1" applyFill="1" applyBorder="1" applyAlignment="1" applyProtection="1">
      <alignment horizontal="justify" vertical="top" wrapText="1"/>
      <protection locked="0"/>
    </xf>
    <xf numFmtId="0" fontId="31" fillId="0" borderId="6" xfId="0" applyFont="1" applyFill="1" applyBorder="1" applyAlignment="1" applyProtection="1">
      <alignment horizontal="justify" vertical="top" wrapText="1"/>
      <protection locked="0"/>
    </xf>
    <xf numFmtId="0" fontId="31" fillId="0" borderId="7" xfId="0" applyFont="1" applyFill="1" applyBorder="1" applyAlignment="1" applyProtection="1">
      <alignment horizontal="justify" vertical="top" wrapText="1"/>
      <protection locked="0"/>
    </xf>
    <xf numFmtId="9" fontId="34" fillId="0" borderId="1" xfId="0" applyNumberFormat="1" applyFont="1" applyFill="1" applyBorder="1" applyAlignment="1" applyProtection="1">
      <alignment horizontal="justify" vertical="top" wrapText="1"/>
      <protection locked="0"/>
    </xf>
    <xf numFmtId="0" fontId="39" fillId="0" borderId="4" xfId="0" applyFont="1" applyFill="1" applyBorder="1" applyAlignment="1" applyProtection="1">
      <alignment horizontal="justify" vertical="top" wrapText="1"/>
      <protection locked="0"/>
    </xf>
    <xf numFmtId="2" fontId="37" fillId="0" borderId="4" xfId="0" applyNumberFormat="1" applyFont="1" applyFill="1" applyBorder="1" applyAlignment="1" applyProtection="1">
      <alignment vertical="top" wrapText="1"/>
      <protection locked="0"/>
    </xf>
    <xf numFmtId="2" fontId="37" fillId="0" borderId="2" xfId="0" applyNumberFormat="1" applyFont="1" applyFill="1" applyBorder="1" applyAlignment="1" applyProtection="1">
      <alignment vertical="top" wrapText="1"/>
      <protection locked="0"/>
    </xf>
    <xf numFmtId="2" fontId="37" fillId="0" borderId="3" xfId="0" applyNumberFormat="1" applyFont="1" applyFill="1" applyBorder="1" applyAlignment="1" applyProtection="1">
      <alignment vertical="top" wrapText="1"/>
      <protection locked="0"/>
    </xf>
    <xf numFmtId="2" fontId="37" fillId="0" borderId="1" xfId="0" applyNumberFormat="1" applyFont="1" applyFill="1" applyBorder="1" applyAlignment="1" applyProtection="1">
      <alignment vertical="top" wrapText="1"/>
      <protection locked="0"/>
    </xf>
    <xf numFmtId="0" fontId="28" fillId="0" borderId="1" xfId="0" applyFont="1" applyFill="1" applyBorder="1" applyAlignment="1" applyProtection="1">
      <alignment horizontal="justify" vertical="top" wrapText="1"/>
      <protection locked="0"/>
    </xf>
    <xf numFmtId="9" fontId="39" fillId="0" borderId="1" xfId="0" applyNumberFormat="1" applyFont="1" applyFill="1" applyBorder="1" applyAlignment="1" applyProtection="1">
      <alignment horizontal="justify" vertical="top" wrapText="1"/>
      <protection locked="0"/>
    </xf>
    <xf numFmtId="9" fontId="39" fillId="0" borderId="4" xfId="0" applyNumberFormat="1" applyFont="1" applyFill="1" applyBorder="1" applyAlignment="1" applyProtection="1">
      <alignment horizontal="justify" vertical="top" wrapText="1"/>
      <protection locked="0"/>
    </xf>
    <xf numFmtId="9" fontId="39" fillId="0" borderId="2" xfId="0" applyNumberFormat="1" applyFont="1" applyFill="1" applyBorder="1" applyAlignment="1" applyProtection="1">
      <alignment horizontal="justify" vertical="top" wrapText="1"/>
      <protection locked="0"/>
    </xf>
    <xf numFmtId="9" fontId="39" fillId="0" borderId="3" xfId="0" applyNumberFormat="1" applyFont="1" applyFill="1" applyBorder="1" applyAlignment="1" applyProtection="1">
      <alignment horizontal="justify" vertical="top" wrapText="1"/>
      <protection locked="0"/>
    </xf>
    <xf numFmtId="0" fontId="31" fillId="0" borderId="1" xfId="0" applyFont="1" applyFill="1" applyBorder="1" applyAlignment="1" applyProtection="1">
      <alignment horizontal="left" vertical="top" wrapText="1"/>
      <protection locked="0"/>
    </xf>
    <xf numFmtId="0" fontId="27" fillId="0" borderId="1" xfId="0" applyFont="1" applyFill="1" applyBorder="1" applyAlignment="1" applyProtection="1">
      <alignment horizontal="left" vertical="top"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99" Type="http://schemas.openxmlformats.org/officeDocument/2006/relationships/revisionLog" Target="revisionLog299.xml"/><Relationship Id="rId303" Type="http://schemas.openxmlformats.org/officeDocument/2006/relationships/revisionLog" Target="revisionLog303.xml"/><Relationship Id="rId387" Type="http://schemas.openxmlformats.org/officeDocument/2006/relationships/revisionLog" Target="revisionLog387.xml"/><Relationship Id="rId63" Type="http://schemas.openxmlformats.org/officeDocument/2006/relationships/revisionLog" Target="revisionLog63.xml"/><Relationship Id="rId159" Type="http://schemas.openxmlformats.org/officeDocument/2006/relationships/revisionLog" Target="revisionLog159.xml"/><Relationship Id="rId324" Type="http://schemas.openxmlformats.org/officeDocument/2006/relationships/revisionLog" Target="revisionLog324.xml"/><Relationship Id="rId366" Type="http://schemas.openxmlformats.org/officeDocument/2006/relationships/revisionLog" Target="revisionLog366.xml"/><Relationship Id="rId345" Type="http://schemas.openxmlformats.org/officeDocument/2006/relationships/revisionLog" Target="revisionLog345.xml"/><Relationship Id="rId84" Type="http://schemas.openxmlformats.org/officeDocument/2006/relationships/revisionLog" Target="revisionLog84.xml"/><Relationship Id="rId138" Type="http://schemas.openxmlformats.org/officeDocument/2006/relationships/revisionLog" Target="revisionLog138.xml"/><Relationship Id="rId170" Type="http://schemas.openxmlformats.org/officeDocument/2006/relationships/revisionLog" Target="revisionLog170.xml"/><Relationship Id="rId226" Type="http://schemas.openxmlformats.org/officeDocument/2006/relationships/revisionLog" Target="revisionLog226.xml"/><Relationship Id="rId191" Type="http://schemas.openxmlformats.org/officeDocument/2006/relationships/revisionLog" Target="revisionLog191.xml"/><Relationship Id="rId205" Type="http://schemas.openxmlformats.org/officeDocument/2006/relationships/revisionLog" Target="revisionLog205.xml"/><Relationship Id="rId247" Type="http://schemas.openxmlformats.org/officeDocument/2006/relationships/revisionLog" Target="revisionLog247.xml"/><Relationship Id="rId268" Type="http://schemas.openxmlformats.org/officeDocument/2006/relationships/revisionLog" Target="revisionLog268.xml"/><Relationship Id="rId107" Type="http://schemas.openxmlformats.org/officeDocument/2006/relationships/revisionLog" Target="revisionLog107.xml"/><Relationship Id="rId289" Type="http://schemas.openxmlformats.org/officeDocument/2006/relationships/revisionLog" Target="revisionLog289.xml"/><Relationship Id="rId314" Type="http://schemas.openxmlformats.org/officeDocument/2006/relationships/revisionLog" Target="revisionLog314.xml"/><Relationship Id="rId74" Type="http://schemas.openxmlformats.org/officeDocument/2006/relationships/revisionLog" Target="revisionLog74.xml"/><Relationship Id="rId128" Type="http://schemas.openxmlformats.org/officeDocument/2006/relationships/revisionLog" Target="revisionLog128.xml"/><Relationship Id="rId335" Type="http://schemas.openxmlformats.org/officeDocument/2006/relationships/revisionLog" Target="revisionLog335.xml"/><Relationship Id="rId377" Type="http://schemas.openxmlformats.org/officeDocument/2006/relationships/revisionLog" Target="revisionLog377.xml"/><Relationship Id="rId356" Type="http://schemas.openxmlformats.org/officeDocument/2006/relationships/revisionLog" Target="revisionLog356.xml"/><Relationship Id="rId53" Type="http://schemas.openxmlformats.org/officeDocument/2006/relationships/revisionLog" Target="revisionLog53.xml"/><Relationship Id="rId149" Type="http://schemas.openxmlformats.org/officeDocument/2006/relationships/revisionLog" Target="revisionLog149.xml"/><Relationship Id="rId216" Type="http://schemas.openxmlformats.org/officeDocument/2006/relationships/revisionLog" Target="revisionLog216.xml"/><Relationship Id="rId181" Type="http://schemas.openxmlformats.org/officeDocument/2006/relationships/revisionLog" Target="revisionLog181.xml"/><Relationship Id="rId237" Type="http://schemas.openxmlformats.org/officeDocument/2006/relationships/revisionLog" Target="revisionLog237.xml"/><Relationship Id="rId95" Type="http://schemas.openxmlformats.org/officeDocument/2006/relationships/revisionLog" Target="revisionLog95.xml"/><Relationship Id="rId160" Type="http://schemas.openxmlformats.org/officeDocument/2006/relationships/revisionLog" Target="revisionLog160.xml"/><Relationship Id="rId279" Type="http://schemas.openxmlformats.org/officeDocument/2006/relationships/revisionLog" Target="revisionLog279.xml"/><Relationship Id="rId258" Type="http://schemas.openxmlformats.org/officeDocument/2006/relationships/revisionLog" Target="revisionLog258.xml"/><Relationship Id="rId325" Type="http://schemas.openxmlformats.org/officeDocument/2006/relationships/revisionLog" Target="revisionLog325.xml"/><Relationship Id="rId139" Type="http://schemas.openxmlformats.org/officeDocument/2006/relationships/revisionLog" Target="revisionLog139.xml"/><Relationship Id="rId290" Type="http://schemas.openxmlformats.org/officeDocument/2006/relationships/revisionLog" Target="revisionLog290.xml"/><Relationship Id="rId304" Type="http://schemas.openxmlformats.org/officeDocument/2006/relationships/revisionLog" Target="revisionLog304.xml"/><Relationship Id="rId346" Type="http://schemas.openxmlformats.org/officeDocument/2006/relationships/revisionLog" Target="revisionLog346.xml"/><Relationship Id="rId367" Type="http://schemas.openxmlformats.org/officeDocument/2006/relationships/revisionLog" Target="revisionLog367.xml"/><Relationship Id="rId64" Type="http://schemas.openxmlformats.org/officeDocument/2006/relationships/revisionLog" Target="revisionLog64.xml"/><Relationship Id="rId118" Type="http://schemas.openxmlformats.org/officeDocument/2006/relationships/revisionLog" Target="revisionLog118.xml"/><Relationship Id="rId85" Type="http://schemas.openxmlformats.org/officeDocument/2006/relationships/revisionLog" Target="revisionLog85.xml"/><Relationship Id="rId150" Type="http://schemas.openxmlformats.org/officeDocument/2006/relationships/revisionLog" Target="revisionLog150.xml"/><Relationship Id="rId192" Type="http://schemas.openxmlformats.org/officeDocument/2006/relationships/revisionLog" Target="revisionLog192.xml"/><Relationship Id="rId206" Type="http://schemas.openxmlformats.org/officeDocument/2006/relationships/revisionLog" Target="revisionLog206.xml"/><Relationship Id="rId171" Type="http://schemas.openxmlformats.org/officeDocument/2006/relationships/revisionLog" Target="revisionLog171.xml"/><Relationship Id="rId227" Type="http://schemas.openxmlformats.org/officeDocument/2006/relationships/revisionLog" Target="revisionLog227.xml"/><Relationship Id="rId248" Type="http://schemas.openxmlformats.org/officeDocument/2006/relationships/revisionLog" Target="revisionLog248.xml"/><Relationship Id="rId269" Type="http://schemas.openxmlformats.org/officeDocument/2006/relationships/revisionLog" Target="revisionLog269.xml"/><Relationship Id="rId336" Type="http://schemas.openxmlformats.org/officeDocument/2006/relationships/revisionLog" Target="revisionLog336.xml"/><Relationship Id="rId108" Type="http://schemas.openxmlformats.org/officeDocument/2006/relationships/revisionLog" Target="revisionLog108.xml"/><Relationship Id="rId315" Type="http://schemas.openxmlformats.org/officeDocument/2006/relationships/revisionLog" Target="revisionLog315.xml"/><Relationship Id="rId357" Type="http://schemas.openxmlformats.org/officeDocument/2006/relationships/revisionLog" Target="revisionLog357.xml"/><Relationship Id="rId280" Type="http://schemas.openxmlformats.org/officeDocument/2006/relationships/revisionLog" Target="revisionLog280.xml"/><Relationship Id="rId129" Type="http://schemas.openxmlformats.org/officeDocument/2006/relationships/revisionLog" Target="revisionLog129.xml"/><Relationship Id="rId54" Type="http://schemas.openxmlformats.org/officeDocument/2006/relationships/revisionLog" Target="revisionLog54.xml"/><Relationship Id="rId96" Type="http://schemas.openxmlformats.org/officeDocument/2006/relationships/revisionLog" Target="revisionLog96.xml"/><Relationship Id="rId161" Type="http://schemas.openxmlformats.org/officeDocument/2006/relationships/revisionLog" Target="revisionLog161.xml"/><Relationship Id="rId217" Type="http://schemas.openxmlformats.org/officeDocument/2006/relationships/revisionLog" Target="revisionLog217.xml"/><Relationship Id="rId75" Type="http://schemas.openxmlformats.org/officeDocument/2006/relationships/revisionLog" Target="revisionLog75.xml"/><Relationship Id="rId140" Type="http://schemas.openxmlformats.org/officeDocument/2006/relationships/revisionLog" Target="revisionLog140.xml"/><Relationship Id="rId182" Type="http://schemas.openxmlformats.org/officeDocument/2006/relationships/revisionLog" Target="revisionLog182.xml"/><Relationship Id="rId378" Type="http://schemas.openxmlformats.org/officeDocument/2006/relationships/revisionLog" Target="revisionLog378.xml"/><Relationship Id="rId259" Type="http://schemas.openxmlformats.org/officeDocument/2006/relationships/revisionLog" Target="revisionLog259.xml"/><Relationship Id="rId238" Type="http://schemas.openxmlformats.org/officeDocument/2006/relationships/revisionLog" Target="revisionLog238.xml"/><Relationship Id="rId347" Type="http://schemas.openxmlformats.org/officeDocument/2006/relationships/revisionLog" Target="revisionLog347.xml"/><Relationship Id="rId119" Type="http://schemas.openxmlformats.org/officeDocument/2006/relationships/revisionLog" Target="revisionLog119.xml"/><Relationship Id="rId270" Type="http://schemas.openxmlformats.org/officeDocument/2006/relationships/revisionLog" Target="revisionLog270.xml"/><Relationship Id="rId326" Type="http://schemas.openxmlformats.org/officeDocument/2006/relationships/revisionLog" Target="revisionLog326.xml"/><Relationship Id="rId291" Type="http://schemas.openxmlformats.org/officeDocument/2006/relationships/revisionLog" Target="revisionLog291.xml"/><Relationship Id="rId305" Type="http://schemas.openxmlformats.org/officeDocument/2006/relationships/revisionLog" Target="revisionLog305.xml"/><Relationship Id="rId65" Type="http://schemas.openxmlformats.org/officeDocument/2006/relationships/revisionLog" Target="revisionLog65.xml"/><Relationship Id="rId130" Type="http://schemas.openxmlformats.org/officeDocument/2006/relationships/revisionLog" Target="revisionLog130.xml"/><Relationship Id="rId368" Type="http://schemas.openxmlformats.org/officeDocument/2006/relationships/revisionLog" Target="revisionLog368.xml"/><Relationship Id="rId151" Type="http://schemas.openxmlformats.org/officeDocument/2006/relationships/revisionLog" Target="revisionLog151.xml"/><Relationship Id="rId86" Type="http://schemas.openxmlformats.org/officeDocument/2006/relationships/revisionLog" Target="revisionLog86.xml"/><Relationship Id="rId172" Type="http://schemas.openxmlformats.org/officeDocument/2006/relationships/revisionLog" Target="revisionLog172.xml"/><Relationship Id="rId228" Type="http://schemas.openxmlformats.org/officeDocument/2006/relationships/revisionLog" Target="revisionLog228.xml"/><Relationship Id="rId193" Type="http://schemas.openxmlformats.org/officeDocument/2006/relationships/revisionLog" Target="revisionLog193.xml"/><Relationship Id="rId207" Type="http://schemas.openxmlformats.org/officeDocument/2006/relationships/revisionLog" Target="revisionLog207.xml"/><Relationship Id="rId249" Type="http://schemas.openxmlformats.org/officeDocument/2006/relationships/revisionLog" Target="revisionLog249.xml"/><Relationship Id="rId281" Type="http://schemas.openxmlformats.org/officeDocument/2006/relationships/revisionLog" Target="revisionLog281.xml"/><Relationship Id="rId337" Type="http://schemas.openxmlformats.org/officeDocument/2006/relationships/revisionLog" Target="revisionLog337.xml"/><Relationship Id="rId316" Type="http://schemas.openxmlformats.org/officeDocument/2006/relationships/revisionLog" Target="revisionLog316.xml"/><Relationship Id="rId109" Type="http://schemas.openxmlformats.org/officeDocument/2006/relationships/revisionLog" Target="revisionLog109.xml"/><Relationship Id="rId260" Type="http://schemas.openxmlformats.org/officeDocument/2006/relationships/revisionLog" Target="revisionLog260.xml"/><Relationship Id="rId358" Type="http://schemas.openxmlformats.org/officeDocument/2006/relationships/revisionLog" Target="revisionLog358.xml"/><Relationship Id="rId76" Type="http://schemas.openxmlformats.org/officeDocument/2006/relationships/revisionLog" Target="revisionLog76.xml"/><Relationship Id="rId141" Type="http://schemas.openxmlformats.org/officeDocument/2006/relationships/revisionLog" Target="revisionLog141.xml"/><Relationship Id="rId379" Type="http://schemas.openxmlformats.org/officeDocument/2006/relationships/revisionLog" Target="revisionLog379.xml"/><Relationship Id="rId55" Type="http://schemas.openxmlformats.org/officeDocument/2006/relationships/revisionLog" Target="revisionLog55.xml"/><Relationship Id="rId97" Type="http://schemas.openxmlformats.org/officeDocument/2006/relationships/revisionLog" Target="revisionLog97.xml"/><Relationship Id="rId120" Type="http://schemas.openxmlformats.org/officeDocument/2006/relationships/revisionLog" Target="revisionLog120.xml"/><Relationship Id="rId218" Type="http://schemas.openxmlformats.org/officeDocument/2006/relationships/revisionLog" Target="revisionLog218.xml"/><Relationship Id="rId183" Type="http://schemas.openxmlformats.org/officeDocument/2006/relationships/revisionLog" Target="revisionLog183.xml"/><Relationship Id="rId239" Type="http://schemas.openxmlformats.org/officeDocument/2006/relationships/revisionLog" Target="revisionLog239.xml"/><Relationship Id="rId162" Type="http://schemas.openxmlformats.org/officeDocument/2006/relationships/revisionLog" Target="revisionLog162.xml"/><Relationship Id="rId250" Type="http://schemas.openxmlformats.org/officeDocument/2006/relationships/revisionLog" Target="revisionLog250.xml"/><Relationship Id="rId292" Type="http://schemas.openxmlformats.org/officeDocument/2006/relationships/revisionLog" Target="revisionLog292.xml"/><Relationship Id="rId306" Type="http://schemas.openxmlformats.org/officeDocument/2006/relationships/revisionLog" Target="revisionLog306.xml"/><Relationship Id="rId271" Type="http://schemas.openxmlformats.org/officeDocument/2006/relationships/revisionLog" Target="revisionLog271.xml"/><Relationship Id="rId327" Type="http://schemas.openxmlformats.org/officeDocument/2006/relationships/revisionLog" Target="revisionLog327.xml"/><Relationship Id="rId87" Type="http://schemas.openxmlformats.org/officeDocument/2006/relationships/revisionLog" Target="revisionLog87.xml"/><Relationship Id="rId110" Type="http://schemas.openxmlformats.org/officeDocument/2006/relationships/revisionLog" Target="revisionLog110.xml"/><Relationship Id="rId348" Type="http://schemas.openxmlformats.org/officeDocument/2006/relationships/revisionLog" Target="revisionLog348.xml"/><Relationship Id="rId369" Type="http://schemas.openxmlformats.org/officeDocument/2006/relationships/revisionLog" Target="revisionLog369.xml"/><Relationship Id="rId66" Type="http://schemas.openxmlformats.org/officeDocument/2006/relationships/revisionLog" Target="revisionLog66.xml"/><Relationship Id="rId131" Type="http://schemas.openxmlformats.org/officeDocument/2006/relationships/revisionLog" Target="revisionLog131.xml"/><Relationship Id="rId152" Type="http://schemas.openxmlformats.org/officeDocument/2006/relationships/revisionLog" Target="revisionLog152.xml"/><Relationship Id="rId194" Type="http://schemas.openxmlformats.org/officeDocument/2006/relationships/revisionLog" Target="revisionLog194.xml"/><Relationship Id="rId208" Type="http://schemas.openxmlformats.org/officeDocument/2006/relationships/revisionLog" Target="revisionLog208.xml"/><Relationship Id="rId173" Type="http://schemas.openxmlformats.org/officeDocument/2006/relationships/revisionLog" Target="revisionLog173.xml"/><Relationship Id="rId229" Type="http://schemas.openxmlformats.org/officeDocument/2006/relationships/revisionLog" Target="revisionLog229.xml"/><Relationship Id="rId380" Type="http://schemas.openxmlformats.org/officeDocument/2006/relationships/revisionLog" Target="revisionLog380.xml"/><Relationship Id="rId261" Type="http://schemas.openxmlformats.org/officeDocument/2006/relationships/revisionLog" Target="revisionLog261.xml"/><Relationship Id="rId240" Type="http://schemas.openxmlformats.org/officeDocument/2006/relationships/revisionLog" Target="revisionLog240.xml"/><Relationship Id="rId338" Type="http://schemas.openxmlformats.org/officeDocument/2006/relationships/revisionLog" Target="revisionLog338.xml"/><Relationship Id="rId56" Type="http://schemas.openxmlformats.org/officeDocument/2006/relationships/revisionLog" Target="revisionLog56.xml"/><Relationship Id="rId317" Type="http://schemas.openxmlformats.org/officeDocument/2006/relationships/revisionLog" Target="revisionLog317.xml"/><Relationship Id="rId359" Type="http://schemas.openxmlformats.org/officeDocument/2006/relationships/revisionLog" Target="revisionLog359.xml"/><Relationship Id="rId282" Type="http://schemas.openxmlformats.org/officeDocument/2006/relationships/revisionLog" Target="revisionLog282.xml"/><Relationship Id="rId77" Type="http://schemas.openxmlformats.org/officeDocument/2006/relationships/revisionLog" Target="revisionLog77.xml"/><Relationship Id="rId100" Type="http://schemas.openxmlformats.org/officeDocument/2006/relationships/revisionLog" Target="revisionLog100.xml"/><Relationship Id="rId98" Type="http://schemas.openxmlformats.org/officeDocument/2006/relationships/revisionLog" Target="revisionLog98.xml"/><Relationship Id="rId121" Type="http://schemas.openxmlformats.org/officeDocument/2006/relationships/revisionLog" Target="revisionLog121.xml"/><Relationship Id="rId163" Type="http://schemas.openxmlformats.org/officeDocument/2006/relationships/revisionLog" Target="revisionLog163.xml"/><Relationship Id="rId219" Type="http://schemas.openxmlformats.org/officeDocument/2006/relationships/revisionLog" Target="revisionLog219.xml"/><Relationship Id="rId370" Type="http://schemas.openxmlformats.org/officeDocument/2006/relationships/revisionLog" Target="revisionLog370.xml"/><Relationship Id="rId184" Type="http://schemas.openxmlformats.org/officeDocument/2006/relationships/revisionLog" Target="revisionLog184.xml"/><Relationship Id="rId142" Type="http://schemas.openxmlformats.org/officeDocument/2006/relationships/revisionLog" Target="revisionLog142.xml"/><Relationship Id="rId230" Type="http://schemas.openxmlformats.org/officeDocument/2006/relationships/revisionLog" Target="revisionLog230.xml"/><Relationship Id="rId251" Type="http://schemas.openxmlformats.org/officeDocument/2006/relationships/revisionLog" Target="revisionLog251.xml"/><Relationship Id="rId349" Type="http://schemas.openxmlformats.org/officeDocument/2006/relationships/revisionLog" Target="revisionLog349.xml"/><Relationship Id="rId67" Type="http://schemas.openxmlformats.org/officeDocument/2006/relationships/revisionLog" Target="revisionLog67.xml"/><Relationship Id="rId272" Type="http://schemas.openxmlformats.org/officeDocument/2006/relationships/revisionLog" Target="revisionLog272.xml"/><Relationship Id="rId328" Type="http://schemas.openxmlformats.org/officeDocument/2006/relationships/revisionLog" Target="revisionLog328.xml"/><Relationship Id="rId307" Type="http://schemas.openxmlformats.org/officeDocument/2006/relationships/revisionLog" Target="revisionLog307.xml"/><Relationship Id="rId293" Type="http://schemas.openxmlformats.org/officeDocument/2006/relationships/revisionLog" Target="revisionLog293.xml"/><Relationship Id="rId132" Type="http://schemas.openxmlformats.org/officeDocument/2006/relationships/revisionLog" Target="revisionLog132.xml"/><Relationship Id="rId174" Type="http://schemas.openxmlformats.org/officeDocument/2006/relationships/revisionLog" Target="revisionLog174.xml"/><Relationship Id="rId381" Type="http://schemas.openxmlformats.org/officeDocument/2006/relationships/revisionLog" Target="revisionLog381.xml"/><Relationship Id="rId88" Type="http://schemas.openxmlformats.org/officeDocument/2006/relationships/revisionLog" Target="revisionLog88.xml"/><Relationship Id="rId111" Type="http://schemas.openxmlformats.org/officeDocument/2006/relationships/revisionLog" Target="revisionLog111.xml"/><Relationship Id="rId153" Type="http://schemas.openxmlformats.org/officeDocument/2006/relationships/revisionLog" Target="revisionLog153.xml"/><Relationship Id="rId195" Type="http://schemas.openxmlformats.org/officeDocument/2006/relationships/revisionLog" Target="revisionLog195.xml"/><Relationship Id="rId209" Type="http://schemas.openxmlformats.org/officeDocument/2006/relationships/revisionLog" Target="revisionLog209.xml"/><Relationship Id="rId360" Type="http://schemas.openxmlformats.org/officeDocument/2006/relationships/revisionLog" Target="revisionLog360.xml"/><Relationship Id="rId386" Type="http://schemas.openxmlformats.org/officeDocument/2006/relationships/revisionLog" Target="revisionLog386.xml"/><Relationship Id="rId365" Type="http://schemas.openxmlformats.org/officeDocument/2006/relationships/revisionLog" Target="revisionLog365.xml"/><Relationship Id="rId62" Type="http://schemas.openxmlformats.org/officeDocument/2006/relationships/revisionLog" Target="revisionLog62.xml"/><Relationship Id="rId83" Type="http://schemas.openxmlformats.org/officeDocument/2006/relationships/revisionLog" Target="revisionLog83.xml"/><Relationship Id="rId179" Type="http://schemas.openxmlformats.org/officeDocument/2006/relationships/revisionLog" Target="revisionLog179.xml"/><Relationship Id="rId241" Type="http://schemas.openxmlformats.org/officeDocument/2006/relationships/revisionLog" Target="revisionLog241.xml"/><Relationship Id="rId220" Type="http://schemas.openxmlformats.org/officeDocument/2006/relationships/revisionLog" Target="revisionLog220.xml"/><Relationship Id="rId190" Type="http://schemas.openxmlformats.org/officeDocument/2006/relationships/revisionLog" Target="revisionLog190.xml"/><Relationship Id="rId204" Type="http://schemas.openxmlformats.org/officeDocument/2006/relationships/revisionLog" Target="revisionLog204.xml"/><Relationship Id="rId225" Type="http://schemas.openxmlformats.org/officeDocument/2006/relationships/revisionLog" Target="revisionLog225.xml"/><Relationship Id="rId246" Type="http://schemas.openxmlformats.org/officeDocument/2006/relationships/revisionLog" Target="revisionLog246.xml"/><Relationship Id="rId267" Type="http://schemas.openxmlformats.org/officeDocument/2006/relationships/revisionLog" Target="revisionLog267.xml"/><Relationship Id="rId288" Type="http://schemas.openxmlformats.org/officeDocument/2006/relationships/revisionLog" Target="revisionLog288.xml"/><Relationship Id="rId262" Type="http://schemas.openxmlformats.org/officeDocument/2006/relationships/revisionLog" Target="revisionLog262.xml"/><Relationship Id="rId283" Type="http://schemas.openxmlformats.org/officeDocument/2006/relationships/revisionLog" Target="revisionLog283.xml"/><Relationship Id="rId339" Type="http://schemas.openxmlformats.org/officeDocument/2006/relationships/revisionLog" Target="revisionLog339.xml"/><Relationship Id="rId318" Type="http://schemas.openxmlformats.org/officeDocument/2006/relationships/revisionLog" Target="revisionLog318.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313" Type="http://schemas.openxmlformats.org/officeDocument/2006/relationships/revisionLog" Target="revisionLog313.xml"/><Relationship Id="rId78" Type="http://schemas.openxmlformats.org/officeDocument/2006/relationships/revisionLog" Target="revisionLog78.xml"/><Relationship Id="rId101" Type="http://schemas.openxmlformats.org/officeDocument/2006/relationships/revisionLog" Target="revisionLog101.xml"/><Relationship Id="rId143" Type="http://schemas.openxmlformats.org/officeDocument/2006/relationships/revisionLog" Target="revisionLog143.xml"/><Relationship Id="rId185" Type="http://schemas.openxmlformats.org/officeDocument/2006/relationships/revisionLog" Target="revisionLog185.xml"/><Relationship Id="rId350" Type="http://schemas.openxmlformats.org/officeDocument/2006/relationships/revisionLog" Target="revisionLog350.xml"/><Relationship Id="rId99" Type="http://schemas.openxmlformats.org/officeDocument/2006/relationships/revisionLog" Target="revisionLog99.xml"/><Relationship Id="rId122" Type="http://schemas.openxmlformats.org/officeDocument/2006/relationships/revisionLog" Target="revisionLog122.xml"/><Relationship Id="rId164" Type="http://schemas.openxmlformats.org/officeDocument/2006/relationships/revisionLog" Target="revisionLog164.xml"/><Relationship Id="rId371" Type="http://schemas.openxmlformats.org/officeDocument/2006/relationships/revisionLog" Target="revisionLog371.xml"/><Relationship Id="rId376" Type="http://schemas.openxmlformats.org/officeDocument/2006/relationships/revisionLog" Target="revisionLog376.xml"/><Relationship Id="rId355" Type="http://schemas.openxmlformats.org/officeDocument/2006/relationships/revisionLog" Target="revisionLog355.xml"/><Relationship Id="rId52" Type="http://schemas.openxmlformats.org/officeDocument/2006/relationships/revisionLog" Target="revisionLog52.xml"/><Relationship Id="rId73" Type="http://schemas.openxmlformats.org/officeDocument/2006/relationships/revisionLog" Target="revisionLog73.xml"/><Relationship Id="rId94" Type="http://schemas.openxmlformats.org/officeDocument/2006/relationships/revisionLog" Target="revisionLog94.xml"/><Relationship Id="rId148" Type="http://schemas.openxmlformats.org/officeDocument/2006/relationships/revisionLog" Target="revisionLog148.xml"/><Relationship Id="rId169" Type="http://schemas.openxmlformats.org/officeDocument/2006/relationships/revisionLog" Target="revisionLog169.xml"/><Relationship Id="rId334" Type="http://schemas.openxmlformats.org/officeDocument/2006/relationships/revisionLog" Target="revisionLog334.xml"/><Relationship Id="rId210" Type="http://schemas.openxmlformats.org/officeDocument/2006/relationships/revisionLog" Target="revisionLog210.xml"/><Relationship Id="rId278" Type="http://schemas.openxmlformats.org/officeDocument/2006/relationships/revisionLog" Target="revisionLog278.xml"/><Relationship Id="rId180" Type="http://schemas.openxmlformats.org/officeDocument/2006/relationships/revisionLog" Target="revisionLog180.xml"/><Relationship Id="rId215" Type="http://schemas.openxmlformats.org/officeDocument/2006/relationships/revisionLog" Target="revisionLog215.xml"/><Relationship Id="rId236" Type="http://schemas.openxmlformats.org/officeDocument/2006/relationships/revisionLog" Target="revisionLog236.xml"/><Relationship Id="rId257" Type="http://schemas.openxmlformats.org/officeDocument/2006/relationships/revisionLog" Target="revisionLog257.xml"/><Relationship Id="rId252" Type="http://schemas.openxmlformats.org/officeDocument/2006/relationships/revisionLog" Target="revisionLog252.xml"/><Relationship Id="rId294" Type="http://schemas.openxmlformats.org/officeDocument/2006/relationships/revisionLog" Target="revisionLog294.xml"/><Relationship Id="rId308" Type="http://schemas.openxmlformats.org/officeDocument/2006/relationships/revisionLog" Target="revisionLog308.xml"/><Relationship Id="rId329" Type="http://schemas.openxmlformats.org/officeDocument/2006/relationships/revisionLog" Target="revisionLog329.xml"/><Relationship Id="rId231" Type="http://schemas.openxmlformats.org/officeDocument/2006/relationships/revisionLog" Target="revisionLog231.xml"/><Relationship Id="rId273" Type="http://schemas.openxmlformats.org/officeDocument/2006/relationships/revisionLog" Target="revisionLog273.xml"/><Relationship Id="rId361" Type="http://schemas.openxmlformats.org/officeDocument/2006/relationships/revisionLog" Target="revisionLog361.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54" Type="http://schemas.openxmlformats.org/officeDocument/2006/relationships/revisionLog" Target="revisionLog154.xml"/><Relationship Id="rId175" Type="http://schemas.openxmlformats.org/officeDocument/2006/relationships/revisionLog" Target="revisionLog175.xml"/><Relationship Id="rId340" Type="http://schemas.openxmlformats.org/officeDocument/2006/relationships/revisionLog" Target="revisionLog340.xml"/><Relationship Id="rId196" Type="http://schemas.openxmlformats.org/officeDocument/2006/relationships/revisionLog" Target="revisionLog196.xml"/><Relationship Id="rId200" Type="http://schemas.openxmlformats.org/officeDocument/2006/relationships/revisionLog" Target="revisionLog200.xml"/><Relationship Id="rId382" Type="http://schemas.openxmlformats.org/officeDocument/2006/relationships/revisionLog" Target="revisionLog382.xml"/><Relationship Id="rId319" Type="http://schemas.openxmlformats.org/officeDocument/2006/relationships/revisionLog" Target="revisionLog319.xml"/><Relationship Id="rId221" Type="http://schemas.openxmlformats.org/officeDocument/2006/relationships/revisionLog" Target="revisionLog221.xml"/><Relationship Id="rId242" Type="http://schemas.openxmlformats.org/officeDocument/2006/relationships/revisionLog" Target="revisionLog242.xml"/><Relationship Id="rId263" Type="http://schemas.openxmlformats.org/officeDocument/2006/relationships/revisionLog" Target="revisionLog263.xml"/><Relationship Id="rId284" Type="http://schemas.openxmlformats.org/officeDocument/2006/relationships/revisionLog" Target="revisionLog284.xml"/><Relationship Id="rId330" Type="http://schemas.openxmlformats.org/officeDocument/2006/relationships/revisionLog" Target="revisionLog330.xml"/><Relationship Id="rId58" Type="http://schemas.openxmlformats.org/officeDocument/2006/relationships/revisionLog" Target="revisionLog58.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44" Type="http://schemas.openxmlformats.org/officeDocument/2006/relationships/revisionLog" Target="revisionLog144.xml"/><Relationship Id="rId90" Type="http://schemas.openxmlformats.org/officeDocument/2006/relationships/revisionLog" Target="revisionLog90.xml"/><Relationship Id="rId165" Type="http://schemas.openxmlformats.org/officeDocument/2006/relationships/revisionLog" Target="revisionLog165.xml"/><Relationship Id="rId186" Type="http://schemas.openxmlformats.org/officeDocument/2006/relationships/revisionLog" Target="revisionLog186.xml"/><Relationship Id="rId351" Type="http://schemas.openxmlformats.org/officeDocument/2006/relationships/revisionLog" Target="revisionLog351.xml"/><Relationship Id="rId372" Type="http://schemas.openxmlformats.org/officeDocument/2006/relationships/revisionLog" Target="revisionLog372.xml"/><Relationship Id="rId211" Type="http://schemas.openxmlformats.org/officeDocument/2006/relationships/revisionLog" Target="revisionLog211.xml"/><Relationship Id="rId232" Type="http://schemas.openxmlformats.org/officeDocument/2006/relationships/revisionLog" Target="revisionLog232.xml"/><Relationship Id="rId253" Type="http://schemas.openxmlformats.org/officeDocument/2006/relationships/revisionLog" Target="revisionLog253.xml"/><Relationship Id="rId274" Type="http://schemas.openxmlformats.org/officeDocument/2006/relationships/revisionLog" Target="revisionLog274.xml"/><Relationship Id="rId295" Type="http://schemas.openxmlformats.org/officeDocument/2006/relationships/revisionLog" Target="revisionLog295.xml"/><Relationship Id="rId309" Type="http://schemas.openxmlformats.org/officeDocument/2006/relationships/revisionLog" Target="revisionLog309.xml"/><Relationship Id="rId320" Type="http://schemas.openxmlformats.org/officeDocument/2006/relationships/revisionLog" Target="revisionLog320.xml"/><Relationship Id="rId134" Type="http://schemas.openxmlformats.org/officeDocument/2006/relationships/revisionLog" Target="revisionLog134.xml"/><Relationship Id="rId69" Type="http://schemas.openxmlformats.org/officeDocument/2006/relationships/revisionLog" Target="revisionLog69.xml"/><Relationship Id="rId113" Type="http://schemas.openxmlformats.org/officeDocument/2006/relationships/revisionLog" Target="revisionLog113.xml"/><Relationship Id="rId80" Type="http://schemas.openxmlformats.org/officeDocument/2006/relationships/revisionLog" Target="revisionLog80.xml"/><Relationship Id="rId155" Type="http://schemas.openxmlformats.org/officeDocument/2006/relationships/revisionLog" Target="revisionLog155.xml"/><Relationship Id="rId176" Type="http://schemas.openxmlformats.org/officeDocument/2006/relationships/revisionLog" Target="revisionLog176.xml"/><Relationship Id="rId197" Type="http://schemas.openxmlformats.org/officeDocument/2006/relationships/revisionLog" Target="revisionLog197.xml"/><Relationship Id="rId341" Type="http://schemas.openxmlformats.org/officeDocument/2006/relationships/revisionLog" Target="revisionLog341.xml"/><Relationship Id="rId362" Type="http://schemas.openxmlformats.org/officeDocument/2006/relationships/revisionLog" Target="revisionLog362.xml"/><Relationship Id="rId383" Type="http://schemas.openxmlformats.org/officeDocument/2006/relationships/revisionLog" Target="revisionLog383.xml"/><Relationship Id="rId201" Type="http://schemas.openxmlformats.org/officeDocument/2006/relationships/revisionLog" Target="revisionLog201.xml"/><Relationship Id="rId222" Type="http://schemas.openxmlformats.org/officeDocument/2006/relationships/revisionLog" Target="revisionLog222.xml"/><Relationship Id="rId243" Type="http://schemas.openxmlformats.org/officeDocument/2006/relationships/revisionLog" Target="revisionLog243.xml"/><Relationship Id="rId264" Type="http://schemas.openxmlformats.org/officeDocument/2006/relationships/revisionLog" Target="revisionLog264.xml"/><Relationship Id="rId285" Type="http://schemas.openxmlformats.org/officeDocument/2006/relationships/revisionLog" Target="revisionLog285.xml"/><Relationship Id="rId310" Type="http://schemas.openxmlformats.org/officeDocument/2006/relationships/revisionLog" Target="revisionLog310.xml"/><Relationship Id="rId124" Type="http://schemas.openxmlformats.org/officeDocument/2006/relationships/revisionLog" Target="revisionLog124.xml"/><Relationship Id="rId59" Type="http://schemas.openxmlformats.org/officeDocument/2006/relationships/revisionLog" Target="revisionLog59.xml"/><Relationship Id="rId103" Type="http://schemas.openxmlformats.org/officeDocument/2006/relationships/revisionLog" Target="revisionLog103.xml"/><Relationship Id="rId70" Type="http://schemas.openxmlformats.org/officeDocument/2006/relationships/revisionLog" Target="revisionLog70.xml"/><Relationship Id="rId91" Type="http://schemas.openxmlformats.org/officeDocument/2006/relationships/revisionLog" Target="revisionLog91.xml"/><Relationship Id="rId145" Type="http://schemas.openxmlformats.org/officeDocument/2006/relationships/revisionLog" Target="revisionLog145.xml"/><Relationship Id="rId166" Type="http://schemas.openxmlformats.org/officeDocument/2006/relationships/revisionLog" Target="revisionLog166.xml"/><Relationship Id="rId187" Type="http://schemas.openxmlformats.org/officeDocument/2006/relationships/revisionLog" Target="revisionLog187.xml"/><Relationship Id="rId331" Type="http://schemas.openxmlformats.org/officeDocument/2006/relationships/revisionLog" Target="revisionLog331.xml"/><Relationship Id="rId352" Type="http://schemas.openxmlformats.org/officeDocument/2006/relationships/revisionLog" Target="revisionLog352.xml"/><Relationship Id="rId373" Type="http://schemas.openxmlformats.org/officeDocument/2006/relationships/revisionLog" Target="revisionLog373.xml"/><Relationship Id="rId254" Type="http://schemas.openxmlformats.org/officeDocument/2006/relationships/revisionLog" Target="revisionLog254.xml"/><Relationship Id="rId212" Type="http://schemas.openxmlformats.org/officeDocument/2006/relationships/revisionLog" Target="revisionLog212.xml"/><Relationship Id="rId233" Type="http://schemas.openxmlformats.org/officeDocument/2006/relationships/revisionLog" Target="revisionLog233.xml"/><Relationship Id="rId300" Type="http://schemas.openxmlformats.org/officeDocument/2006/relationships/revisionLog" Target="revisionLog300.xml"/><Relationship Id="rId296" Type="http://schemas.openxmlformats.org/officeDocument/2006/relationships/revisionLog" Target="revisionLog296.xml"/><Relationship Id="rId114" Type="http://schemas.openxmlformats.org/officeDocument/2006/relationships/revisionLog" Target="revisionLog114.xml"/><Relationship Id="rId275" Type="http://schemas.openxmlformats.org/officeDocument/2006/relationships/revisionLog" Target="revisionLog275.xml"/><Relationship Id="rId60" Type="http://schemas.openxmlformats.org/officeDocument/2006/relationships/revisionLog" Target="revisionLog60.xml"/><Relationship Id="rId81" Type="http://schemas.openxmlformats.org/officeDocument/2006/relationships/revisionLog" Target="revisionLog81.xml"/><Relationship Id="rId135" Type="http://schemas.openxmlformats.org/officeDocument/2006/relationships/revisionLog" Target="revisionLog135.xml"/><Relationship Id="rId156" Type="http://schemas.openxmlformats.org/officeDocument/2006/relationships/revisionLog" Target="revisionLog156.xml"/><Relationship Id="rId177" Type="http://schemas.openxmlformats.org/officeDocument/2006/relationships/revisionLog" Target="revisionLog177.xml"/><Relationship Id="rId198" Type="http://schemas.openxmlformats.org/officeDocument/2006/relationships/revisionLog" Target="revisionLog198.xml"/><Relationship Id="rId321" Type="http://schemas.openxmlformats.org/officeDocument/2006/relationships/revisionLog" Target="revisionLog321.xml"/><Relationship Id="rId342" Type="http://schemas.openxmlformats.org/officeDocument/2006/relationships/revisionLog" Target="revisionLog342.xml"/><Relationship Id="rId363" Type="http://schemas.openxmlformats.org/officeDocument/2006/relationships/revisionLog" Target="revisionLog363.xml"/><Relationship Id="rId384" Type="http://schemas.openxmlformats.org/officeDocument/2006/relationships/revisionLog" Target="revisionLog384.xml"/><Relationship Id="rId202" Type="http://schemas.openxmlformats.org/officeDocument/2006/relationships/revisionLog" Target="revisionLog202.xml"/><Relationship Id="rId223" Type="http://schemas.openxmlformats.org/officeDocument/2006/relationships/revisionLog" Target="revisionLog223.xml"/><Relationship Id="rId244" Type="http://schemas.openxmlformats.org/officeDocument/2006/relationships/revisionLog" Target="revisionLog244.xml"/><Relationship Id="rId286" Type="http://schemas.openxmlformats.org/officeDocument/2006/relationships/revisionLog" Target="revisionLog286.xml"/><Relationship Id="rId265" Type="http://schemas.openxmlformats.org/officeDocument/2006/relationships/revisionLog" Target="revisionLog265.xml"/><Relationship Id="rId50" Type="http://schemas.openxmlformats.org/officeDocument/2006/relationships/revisionLog" Target="revisionLog50.xml"/><Relationship Id="rId104" Type="http://schemas.openxmlformats.org/officeDocument/2006/relationships/revisionLog" Target="revisionLog104.xml"/><Relationship Id="rId125" Type="http://schemas.openxmlformats.org/officeDocument/2006/relationships/revisionLog" Target="revisionLog125.xml"/><Relationship Id="rId146" Type="http://schemas.openxmlformats.org/officeDocument/2006/relationships/revisionLog" Target="revisionLog146.xml"/><Relationship Id="rId167" Type="http://schemas.openxmlformats.org/officeDocument/2006/relationships/revisionLog" Target="revisionLog167.xml"/><Relationship Id="rId188" Type="http://schemas.openxmlformats.org/officeDocument/2006/relationships/revisionLog" Target="revisionLog188.xml"/><Relationship Id="rId311" Type="http://schemas.openxmlformats.org/officeDocument/2006/relationships/revisionLog" Target="revisionLog311.xml"/><Relationship Id="rId332" Type="http://schemas.openxmlformats.org/officeDocument/2006/relationships/revisionLog" Target="revisionLog332.xml"/><Relationship Id="rId353" Type="http://schemas.openxmlformats.org/officeDocument/2006/relationships/revisionLog" Target="revisionLog353.xml"/><Relationship Id="rId374" Type="http://schemas.openxmlformats.org/officeDocument/2006/relationships/revisionLog" Target="revisionLog374.xml"/><Relationship Id="rId71" Type="http://schemas.openxmlformats.org/officeDocument/2006/relationships/revisionLog" Target="revisionLog71.xml"/><Relationship Id="rId92" Type="http://schemas.openxmlformats.org/officeDocument/2006/relationships/revisionLog" Target="revisionLog92.xml"/><Relationship Id="rId213" Type="http://schemas.openxmlformats.org/officeDocument/2006/relationships/revisionLog" Target="revisionLog213.xml"/><Relationship Id="rId234" Type="http://schemas.openxmlformats.org/officeDocument/2006/relationships/revisionLog" Target="revisionLog234.xml"/><Relationship Id="rId297" Type="http://schemas.openxmlformats.org/officeDocument/2006/relationships/revisionLog" Target="revisionLog297.xml"/><Relationship Id="rId276" Type="http://schemas.openxmlformats.org/officeDocument/2006/relationships/revisionLog" Target="revisionLog276.xml"/><Relationship Id="rId255" Type="http://schemas.openxmlformats.org/officeDocument/2006/relationships/revisionLog" Target="revisionLog255.xml"/><Relationship Id="rId364" Type="http://schemas.openxmlformats.org/officeDocument/2006/relationships/revisionLog" Target="revisionLog364.xml"/><Relationship Id="rId115" Type="http://schemas.openxmlformats.org/officeDocument/2006/relationships/revisionLog" Target="revisionLog115.xml"/><Relationship Id="rId136" Type="http://schemas.openxmlformats.org/officeDocument/2006/relationships/revisionLog" Target="revisionLog136.xml"/><Relationship Id="rId157" Type="http://schemas.openxmlformats.org/officeDocument/2006/relationships/revisionLog" Target="revisionLog157.xml"/><Relationship Id="rId178" Type="http://schemas.openxmlformats.org/officeDocument/2006/relationships/revisionLog" Target="revisionLog178.xml"/><Relationship Id="rId301" Type="http://schemas.openxmlformats.org/officeDocument/2006/relationships/revisionLog" Target="revisionLog301.xml"/><Relationship Id="rId322" Type="http://schemas.openxmlformats.org/officeDocument/2006/relationships/revisionLog" Target="revisionLog322.xml"/><Relationship Id="rId343" Type="http://schemas.openxmlformats.org/officeDocument/2006/relationships/revisionLog" Target="revisionLog343.xml"/><Relationship Id="rId61" Type="http://schemas.openxmlformats.org/officeDocument/2006/relationships/revisionLog" Target="revisionLog61.xml"/><Relationship Id="rId82" Type="http://schemas.openxmlformats.org/officeDocument/2006/relationships/revisionLog" Target="revisionLog82.xml"/><Relationship Id="rId199" Type="http://schemas.openxmlformats.org/officeDocument/2006/relationships/revisionLog" Target="revisionLog199.xml"/><Relationship Id="rId203" Type="http://schemas.openxmlformats.org/officeDocument/2006/relationships/revisionLog" Target="revisionLog203.xml"/><Relationship Id="rId385" Type="http://schemas.openxmlformats.org/officeDocument/2006/relationships/revisionLog" Target="revisionLog385.xml"/><Relationship Id="rId287" Type="http://schemas.openxmlformats.org/officeDocument/2006/relationships/revisionLog" Target="revisionLog287.xml"/><Relationship Id="rId224" Type="http://schemas.openxmlformats.org/officeDocument/2006/relationships/revisionLog" Target="revisionLog224.xml"/><Relationship Id="rId245" Type="http://schemas.openxmlformats.org/officeDocument/2006/relationships/revisionLog" Target="revisionLog245.xml"/><Relationship Id="rId266" Type="http://schemas.openxmlformats.org/officeDocument/2006/relationships/revisionLog" Target="revisionLog266.xml"/><Relationship Id="rId354" Type="http://schemas.openxmlformats.org/officeDocument/2006/relationships/revisionLog" Target="revisionLog354.xml"/><Relationship Id="rId105" Type="http://schemas.openxmlformats.org/officeDocument/2006/relationships/revisionLog" Target="revisionLog105.xml"/><Relationship Id="rId126" Type="http://schemas.openxmlformats.org/officeDocument/2006/relationships/revisionLog" Target="revisionLog126.xml"/><Relationship Id="rId147" Type="http://schemas.openxmlformats.org/officeDocument/2006/relationships/revisionLog" Target="revisionLog147.xml"/><Relationship Id="rId168" Type="http://schemas.openxmlformats.org/officeDocument/2006/relationships/revisionLog" Target="revisionLog168.xml"/><Relationship Id="rId312" Type="http://schemas.openxmlformats.org/officeDocument/2006/relationships/revisionLog" Target="revisionLog312.xml"/><Relationship Id="rId333" Type="http://schemas.openxmlformats.org/officeDocument/2006/relationships/revisionLog" Target="revisionLog333.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189" Type="http://schemas.openxmlformats.org/officeDocument/2006/relationships/revisionLog" Target="revisionLog189.xml"/><Relationship Id="rId375" Type="http://schemas.openxmlformats.org/officeDocument/2006/relationships/revisionLog" Target="revisionLog375.xml"/><Relationship Id="rId298" Type="http://schemas.openxmlformats.org/officeDocument/2006/relationships/revisionLog" Target="revisionLog298.xml"/><Relationship Id="rId214" Type="http://schemas.openxmlformats.org/officeDocument/2006/relationships/revisionLog" Target="revisionLog214.xml"/><Relationship Id="rId235" Type="http://schemas.openxmlformats.org/officeDocument/2006/relationships/revisionLog" Target="revisionLog235.xml"/><Relationship Id="rId256" Type="http://schemas.openxmlformats.org/officeDocument/2006/relationships/revisionLog" Target="revisionLog256.xml"/><Relationship Id="rId277" Type="http://schemas.openxmlformats.org/officeDocument/2006/relationships/revisionLog" Target="revisionLog277.xml"/><Relationship Id="rId116" Type="http://schemas.openxmlformats.org/officeDocument/2006/relationships/revisionLog" Target="revisionLog116.xml"/><Relationship Id="rId137" Type="http://schemas.openxmlformats.org/officeDocument/2006/relationships/revisionLog" Target="revisionLog137.xml"/><Relationship Id="rId158" Type="http://schemas.openxmlformats.org/officeDocument/2006/relationships/revisionLog" Target="revisionLog158.xml"/><Relationship Id="rId302" Type="http://schemas.openxmlformats.org/officeDocument/2006/relationships/revisionLog" Target="revisionLog302.xml"/><Relationship Id="rId323" Type="http://schemas.openxmlformats.org/officeDocument/2006/relationships/revisionLog" Target="revisionLog323.xml"/><Relationship Id="rId344" Type="http://schemas.openxmlformats.org/officeDocument/2006/relationships/revisionLog" Target="revisionLog34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CF772D3-F4DD-4D09-959B-25F1EEBA9CB6}" diskRevisions="1" revisionId="2556" version="387">
  <header guid="{067BBB92-6109-4062-93BF-35FE65D0756A}" dateTime="2021-01-18T10:17:48" maxSheetId="3" userName="Вершинина Мария Игоревна" r:id="rId50" minRId="197" maxRId="198">
    <sheetIdMap count="2">
      <sheetId val="1"/>
      <sheetId val="2"/>
    </sheetIdMap>
  </header>
  <header guid="{13D054D3-FCAF-4662-A2FF-B87FDACF9033}" dateTime="2021-01-18T10:27:26" maxSheetId="3" userName="Вершинина Мария Игоревна" r:id="rId51" minRId="202" maxRId="203">
    <sheetIdMap count="2">
      <sheetId val="1"/>
      <sheetId val="2"/>
    </sheetIdMap>
  </header>
  <header guid="{7282246C-B305-4128-880C-8D4C84557C2B}" dateTime="2021-01-18T10:29:10" maxSheetId="3" userName="Вершинина Мария Игоревна" r:id="rId52" minRId="204" maxRId="208">
    <sheetIdMap count="2">
      <sheetId val="1"/>
      <sheetId val="2"/>
    </sheetIdMap>
  </header>
  <header guid="{64B4A3AF-557A-458E-8E1F-2A887F8D9C74}" dateTime="2021-01-18T10:40:15" maxSheetId="3" userName="Вершинина Мария Игоревна" r:id="rId53" minRId="209">
    <sheetIdMap count="2">
      <sheetId val="1"/>
      <sheetId val="2"/>
    </sheetIdMap>
  </header>
  <header guid="{96A4E899-60B0-482E-9568-696FD0B085CF}" dateTime="2021-01-18T10:46:03" maxSheetId="3" userName="Астахова Анна Владимировна" r:id="rId54">
    <sheetIdMap count="2">
      <sheetId val="1"/>
      <sheetId val="2"/>
    </sheetIdMap>
  </header>
  <header guid="{55674EAC-C260-41F2-B957-CDDB7CB29682}" dateTime="2021-01-18T10:48:04" maxSheetId="3" userName="Астахова Анна Владимировна" r:id="rId55">
    <sheetIdMap count="2">
      <sheetId val="1"/>
      <sheetId val="2"/>
    </sheetIdMap>
  </header>
  <header guid="{FFA5C3FA-9FBF-4745-B5CC-3AD0EB2FE5C7}" dateTime="2021-01-18T10:49:28" maxSheetId="3" userName="Астахова Анна Владимировна" r:id="rId56" minRId="219">
    <sheetIdMap count="2">
      <sheetId val="1"/>
      <sheetId val="2"/>
    </sheetIdMap>
  </header>
  <header guid="{E3E94559-24B1-47CD-BD20-AC2F82FBBB6C}" dateTime="2021-01-18T10:54:10" maxSheetId="3" userName="Астахова Анна Владимировна" r:id="rId57" minRId="220">
    <sheetIdMap count="2">
      <sheetId val="1"/>
      <sheetId val="2"/>
    </sheetIdMap>
  </header>
  <header guid="{A133C980-C3B3-498F-BBE4-1539AA355DEC}" dateTime="2021-01-18T10:58:13" maxSheetId="3" userName="Астахова Анна Владимировна" r:id="rId58" minRId="221" maxRId="225">
    <sheetIdMap count="2">
      <sheetId val="1"/>
      <sheetId val="2"/>
    </sheetIdMap>
  </header>
  <header guid="{599D9DE8-D87E-476D-8804-D7E76673F85D}" dateTime="2021-01-18T10:59:06" maxSheetId="3" userName="Астахова Анна Владимировна" r:id="rId59" minRId="226">
    <sheetIdMap count="2">
      <sheetId val="1"/>
      <sheetId val="2"/>
    </sheetIdMap>
  </header>
  <header guid="{9580C73B-7638-4246-823A-564DC5023C24}" dateTime="2021-01-18T11:05:11" maxSheetId="3" userName="Астахова Анна Владимировна" r:id="rId60" minRId="227" maxRId="228">
    <sheetIdMap count="2">
      <sheetId val="1"/>
      <sheetId val="2"/>
    </sheetIdMap>
  </header>
  <header guid="{5E5158CD-0A16-4742-8EB6-34AB6A1AD0BA}" dateTime="2021-01-18T11:06:34" maxSheetId="3" userName="Астахова Анна Владимировна" r:id="rId61" minRId="232" maxRId="233">
    <sheetIdMap count="2">
      <sheetId val="1"/>
      <sheetId val="2"/>
    </sheetIdMap>
  </header>
  <header guid="{529BC847-7F5D-4940-8B6F-1D9B2EDE5859}" dateTime="2021-01-18T11:16:06" maxSheetId="3" userName="Астахова Анна Владимировна" r:id="rId62" minRId="234">
    <sheetIdMap count="2">
      <sheetId val="1"/>
      <sheetId val="2"/>
    </sheetIdMap>
  </header>
  <header guid="{44F75127-D533-4E62-841D-889E472CCA5A}" dateTime="2021-01-18T11:18:43" maxSheetId="3" userName="Астахова Анна Владимировна" r:id="rId63" minRId="235">
    <sheetIdMap count="2">
      <sheetId val="1"/>
      <sheetId val="2"/>
    </sheetIdMap>
  </header>
  <header guid="{15EDF944-A095-49BF-8945-633C68A25CB6}" dateTime="2021-01-18T11:19:52" maxSheetId="3" userName="Астахова Анна Владимировна" r:id="rId64" minRId="236">
    <sheetIdMap count="2">
      <sheetId val="1"/>
      <sheetId val="2"/>
    </sheetIdMap>
  </header>
  <header guid="{13E910D2-5B35-4A63-9D3F-01B17D8CE9C4}" dateTime="2021-01-18T11:21:05" maxSheetId="3" userName="Астахова Анна Владимировна" r:id="rId65" minRId="237">
    <sheetIdMap count="2">
      <sheetId val="1"/>
      <sheetId val="2"/>
    </sheetIdMap>
  </header>
  <header guid="{74365CCC-A849-47A7-92EC-0947AC0AAD07}" dateTime="2021-01-18T11:29:32" maxSheetId="3" userName="Астахова Анна Владимировна" r:id="rId66" minRId="238">
    <sheetIdMap count="2">
      <sheetId val="1"/>
      <sheetId val="2"/>
    </sheetIdMap>
  </header>
  <header guid="{6DA47456-44EB-4E86-9864-0653EB140CC9}" dateTime="2021-01-18T11:32:34" maxSheetId="3" userName="Астахова Анна Владимировна" r:id="rId67">
    <sheetIdMap count="2">
      <sheetId val="1"/>
      <sheetId val="2"/>
    </sheetIdMap>
  </header>
  <header guid="{E589EA95-3ED7-4BAA-A3AA-A0798012570B}" dateTime="2021-01-18T11:35:32" maxSheetId="3" userName="Астахова Анна Владимировна" r:id="rId68" minRId="245">
    <sheetIdMap count="2">
      <sheetId val="1"/>
      <sheetId val="2"/>
    </sheetIdMap>
  </header>
  <header guid="{E745453B-5ECB-4BE0-87B3-DBC266EB5486}" dateTime="2021-01-18T11:38:30" maxSheetId="3" userName="Астахова Анна Владимировна" r:id="rId69">
    <sheetIdMap count="2">
      <sheetId val="1"/>
      <sheetId val="2"/>
    </sheetIdMap>
  </header>
  <header guid="{990839D5-6EB0-422B-81ED-71199AF295A6}" dateTime="2021-01-18T11:39:05" maxSheetId="3" userName="Астахова Анна Владимировна" r:id="rId70" minRId="246">
    <sheetIdMap count="2">
      <sheetId val="1"/>
      <sheetId val="2"/>
    </sheetIdMap>
  </header>
  <header guid="{6F02E9AB-D552-409D-B621-240E414AA761}" dateTime="2021-01-18T11:41:53" maxSheetId="3" userName="Астахова Анна Владимировна" r:id="rId71" minRId="247" maxRId="248">
    <sheetIdMap count="2">
      <sheetId val="1"/>
      <sheetId val="2"/>
    </sheetIdMap>
  </header>
  <header guid="{03DF20B9-B95F-47FD-AF6D-1A0FFC4E37A8}" dateTime="2021-01-18T11:42:34" maxSheetId="3" userName="Астахова Анна Владимировна" r:id="rId72" minRId="252" maxRId="258">
    <sheetIdMap count="2">
      <sheetId val="1"/>
      <sheetId val="2"/>
    </sheetIdMap>
  </header>
  <header guid="{5588F0F3-997C-4170-97D1-E5B96ED3E9E3}" dateTime="2021-01-18T12:01:50" maxSheetId="3" userName="Вершинина Мария Игоревна" r:id="rId73" minRId="259">
    <sheetIdMap count="2">
      <sheetId val="1"/>
      <sheetId val="2"/>
    </sheetIdMap>
  </header>
  <header guid="{5A9EA18F-26D7-4781-B832-3CF3858FD1C7}" dateTime="2021-01-18T12:35:45" maxSheetId="3" userName="Вершинина Мария Игоревна" r:id="rId74" minRId="260">
    <sheetIdMap count="2">
      <sheetId val="1"/>
      <sheetId val="2"/>
    </sheetIdMap>
  </header>
  <header guid="{B77D561D-D6FA-4C11-BC87-459266A18958}" dateTime="2021-01-18T12:40:17" maxSheetId="3" userName="Вершинина Мария Игоревна" r:id="rId75" minRId="261" maxRId="268">
    <sheetIdMap count="2">
      <sheetId val="1"/>
      <sheetId val="2"/>
    </sheetIdMap>
  </header>
  <header guid="{13152D0A-2D13-4FBE-BC48-26D78EC0750A}" dateTime="2021-01-18T12:42:52" maxSheetId="3" userName="Вершинина Мария Игоревна" r:id="rId76" minRId="269" maxRId="279">
    <sheetIdMap count="2">
      <sheetId val="1"/>
      <sheetId val="2"/>
    </sheetIdMap>
  </header>
  <header guid="{9BD00136-6AEC-4DF5-9351-27B4CDF54647}" dateTime="2021-01-18T12:46:44" maxSheetId="3" userName="Вершинина Мария Игоревна" r:id="rId77" minRId="280">
    <sheetIdMap count="2">
      <sheetId val="1"/>
      <sheetId val="2"/>
    </sheetIdMap>
  </header>
  <header guid="{260097AA-6065-49C7-8782-CE3BD00202D9}" dateTime="2021-01-18T13:02:28" maxSheetId="3" userName="Вершинина Мария Игоревна" r:id="rId78" minRId="281" maxRId="285">
    <sheetIdMap count="2">
      <sheetId val="1"/>
      <sheetId val="2"/>
    </sheetIdMap>
  </header>
  <header guid="{7D0E5B9A-59DA-4FE2-9B13-6F4FEB84FF9D}" dateTime="2021-01-18T13:03:16" maxSheetId="3" userName="Вершинина Мария Игоревна" r:id="rId79">
    <sheetIdMap count="2">
      <sheetId val="1"/>
      <sheetId val="2"/>
    </sheetIdMap>
  </header>
  <header guid="{2DFE7BE3-A785-418F-B0F2-43D4CD252092}" dateTime="2021-01-18T13:03:55" maxSheetId="3" userName="Вершинина Мария Игоревна" r:id="rId80" minRId="286">
    <sheetIdMap count="2">
      <sheetId val="1"/>
      <sheetId val="2"/>
    </sheetIdMap>
  </header>
  <header guid="{BB9756F8-5F55-48DE-A09A-C45354A320A4}" dateTime="2021-01-18T13:04:13" maxSheetId="3" userName="Вершинина Мария Игоревна" r:id="rId81" minRId="287">
    <sheetIdMap count="2">
      <sheetId val="1"/>
      <sheetId val="2"/>
    </sheetIdMap>
  </header>
  <header guid="{A3CB8F07-F248-439E-B3AA-687DEF6A29BF}" dateTime="2021-01-18T13:05:13" maxSheetId="3" userName="Вершинина Мария Игоревна" r:id="rId82">
    <sheetIdMap count="2">
      <sheetId val="1"/>
      <sheetId val="2"/>
    </sheetIdMap>
  </header>
  <header guid="{3A29355E-4DA8-4FDF-AFEA-D3BF29CC7DA2}" dateTime="2021-01-18T13:47:15" maxSheetId="3" userName="Крыжановская Анна Александровна" r:id="rId83" minRId="288">
    <sheetIdMap count="2">
      <sheetId val="1"/>
      <sheetId val="2"/>
    </sheetIdMap>
  </header>
  <header guid="{C0BB413C-683E-4463-B797-1555C4EAA4A0}" dateTime="2021-01-18T13:49:51" maxSheetId="3" userName="Крыжановская Анна Александровна" r:id="rId84" minRId="290">
    <sheetIdMap count="2">
      <sheetId val="1"/>
      <sheetId val="2"/>
    </sheetIdMap>
  </header>
  <header guid="{96A96441-B5B3-43B9-916E-C303E4D00554}" dateTime="2021-01-18T13:50:26" maxSheetId="3" userName="Крыжановская Анна Александровна" r:id="rId85" minRId="291">
    <sheetIdMap count="2">
      <sheetId val="1"/>
      <sheetId val="2"/>
    </sheetIdMap>
  </header>
  <header guid="{065824A7-CBA0-4D70-BAA7-7DBA04BD4A6B}" dateTime="2021-01-18T13:50:45" maxSheetId="3" userName="Крыжановская Анна Александровна" r:id="rId86" minRId="292">
    <sheetIdMap count="2">
      <sheetId val="1"/>
      <sheetId val="2"/>
    </sheetIdMap>
  </header>
  <header guid="{CFB56AE3-8AA0-4617-8AEC-B33465B5E588}" dateTime="2021-01-18T13:51:10" maxSheetId="3" userName="Крыжановская Анна Александровна" r:id="rId87" minRId="293">
    <sheetIdMap count="2">
      <sheetId val="1"/>
      <sheetId val="2"/>
    </sheetIdMap>
  </header>
  <header guid="{A5F0FD56-7BD4-46EC-854A-212C1DC538F5}" dateTime="2021-01-18T13:51:24" maxSheetId="3" userName="Крыжановская Анна Александровна" r:id="rId88" minRId="294">
    <sheetIdMap count="2">
      <sheetId val="1"/>
      <sheetId val="2"/>
    </sheetIdMap>
  </header>
  <header guid="{0437B5FD-3EC1-4C21-A0E9-1B02927D8516}" dateTime="2021-01-18T13:51:34" maxSheetId="3" userName="Крыжановская Анна Александровна" r:id="rId89" minRId="295">
    <sheetIdMap count="2">
      <sheetId val="1"/>
      <sheetId val="2"/>
    </sheetIdMap>
  </header>
  <header guid="{249E12B5-0E6C-4AD2-8D1A-0FB1E1B8D4EF}" dateTime="2021-01-18T13:53:11" maxSheetId="3" userName="Крыжановская Анна Александровна" r:id="rId90" minRId="296">
    <sheetIdMap count="2">
      <sheetId val="1"/>
      <sheetId val="2"/>
    </sheetIdMap>
  </header>
  <header guid="{AD4464AE-3BF3-47F1-ABF4-A7187C8C2D83}" dateTime="2021-01-18T13:54:01" maxSheetId="3" userName="Крыжановская Анна Александровна" r:id="rId91" minRId="297">
    <sheetIdMap count="2">
      <sheetId val="1"/>
      <sheetId val="2"/>
    </sheetIdMap>
  </header>
  <header guid="{F7AAA35C-77A8-437D-AA76-055F61D3EF42}" dateTime="2021-01-18T13:54:19" maxSheetId="3" userName="Крыжановская Анна Александровна" r:id="rId92">
    <sheetIdMap count="2">
      <sheetId val="1"/>
      <sheetId val="2"/>
    </sheetIdMap>
  </header>
  <header guid="{9389AC6E-06F9-4B0F-A18A-A3C1EA2005A8}" dateTime="2021-01-18T13:55:20" maxSheetId="3" userName="Крыжановская Анна Александровна" r:id="rId93" minRId="298">
    <sheetIdMap count="2">
      <sheetId val="1"/>
      <sheetId val="2"/>
    </sheetIdMap>
  </header>
  <header guid="{1BC42402-0A27-4D93-A66F-C0A4585B6CF7}" dateTime="2021-01-18T13:56:35" maxSheetId="3" userName="Крыжановская Анна Александровна" r:id="rId94" minRId="299">
    <sheetIdMap count="2">
      <sheetId val="1"/>
      <sheetId val="2"/>
    </sheetIdMap>
  </header>
  <header guid="{6321C01C-1C22-46FE-A442-BA9E5C26D8A4}" dateTime="2021-01-18T13:57:00" maxSheetId="3" userName="Крыжановская Анна Александровна" r:id="rId95" minRId="300">
    <sheetIdMap count="2">
      <sheetId val="1"/>
      <sheetId val="2"/>
    </sheetIdMap>
  </header>
  <header guid="{E847A138-F00C-45FC-B04E-6456DED72536}" dateTime="2021-01-18T13:57:33" maxSheetId="3" userName="Крыжановская Анна Александровна" r:id="rId96" minRId="301">
    <sheetIdMap count="2">
      <sheetId val="1"/>
      <sheetId val="2"/>
    </sheetIdMap>
  </header>
  <header guid="{AE98AF02-A0DD-41A2-A83B-56B8D980E131}" dateTime="2021-01-18T13:57:54" maxSheetId="3" userName="Крыжановская Анна Александровна" r:id="rId97" minRId="302">
    <sheetIdMap count="2">
      <sheetId val="1"/>
      <sheetId val="2"/>
    </sheetIdMap>
  </header>
  <header guid="{229368DF-C10A-4825-9322-CF7592C7ADD5}" dateTime="2021-01-18T13:59:03" maxSheetId="3" userName="Крыжановская Анна Александровна" r:id="rId98" minRId="303" maxRId="308">
    <sheetIdMap count="2">
      <sheetId val="1"/>
      <sheetId val="2"/>
    </sheetIdMap>
  </header>
  <header guid="{59A49E59-706D-4032-A4D7-8C7AC1FAB6A4}" dateTime="2021-01-18T13:59:26" maxSheetId="3" userName="Крыжановская Анна Александровна" r:id="rId99">
    <sheetIdMap count="2">
      <sheetId val="1"/>
      <sheetId val="2"/>
    </sheetIdMap>
  </header>
  <header guid="{1C3D4467-CA1F-4F4D-8D77-CE08CEA4F298}" dateTime="2021-01-18T14:10:34" maxSheetId="3" userName="Крыжановская Анна Александровна" r:id="rId100" minRId="309">
    <sheetIdMap count="2">
      <sheetId val="1"/>
      <sheetId val="2"/>
    </sheetIdMap>
  </header>
  <header guid="{F616CD99-CA31-403D-9C28-4C6C117A90ED}" dateTime="2021-01-18T14:11:33" maxSheetId="3" userName="Крыжановская Анна Александровна" r:id="rId101" minRId="310">
    <sheetIdMap count="2">
      <sheetId val="1"/>
      <sheetId val="2"/>
    </sheetIdMap>
  </header>
  <header guid="{1E18F31A-29D1-45A1-AA0D-3F7645EE31E1}" dateTime="2021-01-18T14:11:42" maxSheetId="3" userName="Крыжановская Анна Александровна" r:id="rId102">
    <sheetIdMap count="2">
      <sheetId val="1"/>
      <sheetId val="2"/>
    </sheetIdMap>
  </header>
  <header guid="{C1DC1428-05DB-4C4F-893D-54F0315A338A}" dateTime="2021-01-18T14:11:52" maxSheetId="3" userName="Крыжановская Анна Александровна" r:id="rId103">
    <sheetIdMap count="2">
      <sheetId val="1"/>
      <sheetId val="2"/>
    </sheetIdMap>
  </header>
  <header guid="{97EA654B-C35A-4AA8-9C20-C3A62E83A0CD}" dateTime="2021-01-18T14:12:48" maxSheetId="3" userName="Крыжановская Анна Александровна" r:id="rId104" minRId="311">
    <sheetIdMap count="2">
      <sheetId val="1"/>
      <sheetId val="2"/>
    </sheetIdMap>
  </header>
  <header guid="{3C1F46E3-09F3-4C41-BBEE-943807FE3CFE}" dateTime="2021-01-18T14:12:56" maxSheetId="3" userName="Крыжановская Анна Александровна" r:id="rId105">
    <sheetIdMap count="2">
      <sheetId val="1"/>
      <sheetId val="2"/>
    </sheetIdMap>
  </header>
  <header guid="{9561ED8D-2193-422D-A305-53FAD1D5B81C}" dateTime="2021-01-18T14:13:12" maxSheetId="3" userName="Крыжановская Анна Александровна" r:id="rId106">
    <sheetIdMap count="2">
      <sheetId val="1"/>
      <sheetId val="2"/>
    </sheetIdMap>
  </header>
  <header guid="{D64C9C39-479A-4A74-8F00-75D6E353872A}" dateTime="2021-01-18T14:13:43" maxSheetId="3" userName="Крыжановская Анна Александровна" r:id="rId107">
    <sheetIdMap count="2">
      <sheetId val="1"/>
      <sheetId val="2"/>
    </sheetIdMap>
  </header>
  <header guid="{E5A325F3-4DC8-47F2-B51A-9D5F37379FDB}" dateTime="2021-01-18T14:14:33" maxSheetId="3" userName="Крыжановская Анна Александровна" r:id="rId108">
    <sheetIdMap count="2">
      <sheetId val="1"/>
      <sheetId val="2"/>
    </sheetIdMap>
  </header>
  <header guid="{9EC5B50F-2EB9-4602-B473-74A3201B2822}" dateTime="2021-01-18T14:15:33" maxSheetId="3" userName="Крыжановская Анна Александровна" r:id="rId109" minRId="313">
    <sheetIdMap count="2">
      <sheetId val="1"/>
      <sheetId val="2"/>
    </sheetIdMap>
  </header>
  <header guid="{852DB55D-966E-469B-84BC-5D70129DBE43}" dateTime="2021-01-18T14:15:58" maxSheetId="3" userName="Крыжановская Анна Александровна" r:id="rId110">
    <sheetIdMap count="2">
      <sheetId val="1"/>
      <sheetId val="2"/>
    </sheetIdMap>
  </header>
  <header guid="{4093B8ED-590B-4EEC-B2FE-7CFFF8E5BD7B}" dateTime="2021-01-18T14:16:54" maxSheetId="3" userName="Крыжановская Анна Александровна" r:id="rId111" minRId="314">
    <sheetIdMap count="2">
      <sheetId val="1"/>
      <sheetId val="2"/>
    </sheetIdMap>
  </header>
  <header guid="{C4479021-EC53-4AC1-898E-DE30D79719E9}" dateTime="2021-01-18T14:17:08" maxSheetId="3" userName="Крыжановская Анна Александровна" r:id="rId112">
    <sheetIdMap count="2">
      <sheetId val="1"/>
      <sheetId val="2"/>
    </sheetIdMap>
  </header>
  <header guid="{16587191-1CF1-4733-880E-196095FDC82B}" dateTime="2021-01-18T14:18:38" maxSheetId="3" userName="Крыжановская Анна Александровна" r:id="rId113" minRId="315">
    <sheetIdMap count="2">
      <sheetId val="1"/>
      <sheetId val="2"/>
    </sheetIdMap>
  </header>
  <header guid="{DF42E8F2-6350-420F-B6E9-A0ED41CE477F}" dateTime="2021-01-18T14:18:51" maxSheetId="3" userName="Крыжановская Анна Александровна" r:id="rId114">
    <sheetIdMap count="2">
      <sheetId val="1"/>
      <sheetId val="2"/>
    </sheetIdMap>
  </header>
  <header guid="{07203BB8-C3C5-4A47-8697-C0C340ADD5C3}" dateTime="2021-01-18T14:20:10" maxSheetId="3" userName="Крыжановская Анна Александровна" r:id="rId115">
    <sheetIdMap count="2">
      <sheetId val="1"/>
      <sheetId val="2"/>
    </sheetIdMap>
  </header>
  <header guid="{BFD469E8-DF18-4C5A-A872-C9F2EF4AFD45}" dateTime="2021-01-18T14:21:26" maxSheetId="3" userName="Крыжановская Анна Александровна" r:id="rId116" minRId="316">
    <sheetIdMap count="2">
      <sheetId val="1"/>
      <sheetId val="2"/>
    </sheetIdMap>
  </header>
  <header guid="{F41BCE81-FC77-4B2E-B61A-0C2FB578D984}" dateTime="2021-01-18T14:21:46" maxSheetId="3" userName="Крыжановская Анна Александровна" r:id="rId117" minRId="317">
    <sheetIdMap count="2">
      <sheetId val="1"/>
      <sheetId val="2"/>
    </sheetIdMap>
  </header>
  <header guid="{1305D112-90DB-46D6-B343-CDA9B69D40C6}" dateTime="2021-01-18T14:22:31" maxSheetId="3" userName="Крыжановская Анна Александровна" r:id="rId118" minRId="318">
    <sheetIdMap count="2">
      <sheetId val="1"/>
      <sheetId val="2"/>
    </sheetIdMap>
  </header>
  <header guid="{41623564-FF19-4038-8021-0A9E6B65AA6C}" dateTime="2021-01-18T14:23:00" maxSheetId="3" userName="Крыжановская Анна Александровна" r:id="rId119" minRId="319">
    <sheetIdMap count="2">
      <sheetId val="1"/>
      <sheetId val="2"/>
    </sheetIdMap>
  </header>
  <header guid="{D8D53381-6D13-4C81-9924-14897A97513B}" dateTime="2021-01-18T14:23:27" maxSheetId="3" userName="Крыжановская Анна Александровна" r:id="rId120" minRId="320">
    <sheetIdMap count="2">
      <sheetId val="1"/>
      <sheetId val="2"/>
    </sheetIdMap>
  </header>
  <header guid="{5B543C38-00CC-44F1-9548-EFD90F51C2FE}" dateTime="2021-01-18T14:24:23" maxSheetId="3" userName="Крыжановская Анна Александровна" r:id="rId121">
    <sheetIdMap count="2">
      <sheetId val="1"/>
      <sheetId val="2"/>
    </sheetIdMap>
  </header>
  <header guid="{D2557683-A745-490B-B4DA-6F9BFB7981B9}" dateTime="2021-01-18T14:27:52" maxSheetId="3" userName="Крыжановская Анна Александровна" r:id="rId122">
    <sheetIdMap count="2">
      <sheetId val="1"/>
      <sheetId val="2"/>
    </sheetIdMap>
  </header>
  <header guid="{B41B1F97-BD04-4135-BCAF-13EAABD4FBA8}" dateTime="2021-01-18T14:30:20" maxSheetId="3" userName="Крыжановская Анна Александровна" r:id="rId123" minRId="322">
    <sheetIdMap count="2">
      <sheetId val="1"/>
      <sheetId val="2"/>
    </sheetIdMap>
  </header>
  <header guid="{6A87772D-F46F-401E-836A-8EABC5098058}" dateTime="2021-01-18T14:34:10" maxSheetId="3" userName="Крыжановская Анна Александровна" r:id="rId124" minRId="323">
    <sheetIdMap count="2">
      <sheetId val="1"/>
      <sheetId val="2"/>
    </sheetIdMap>
  </header>
  <header guid="{8437EDE1-0CF9-47F9-8611-3A6009DD9919}" dateTime="2021-01-18T14:34:33" maxSheetId="3" userName="Крыжановская Анна Александровна" r:id="rId125" minRId="324">
    <sheetIdMap count="2">
      <sheetId val="1"/>
      <sheetId val="2"/>
    </sheetIdMap>
  </header>
  <header guid="{7B16BD5C-04CC-450E-8ACE-DC97353CCA0F}" dateTime="2021-01-18T14:40:00" maxSheetId="3" userName="Астахова Анна Владимировна" r:id="rId126">
    <sheetIdMap count="2">
      <sheetId val="1"/>
      <sheetId val="2"/>
    </sheetIdMap>
  </header>
  <header guid="{BAF3AD82-E259-4559-8BAF-428DB9E8EA3A}" dateTime="2021-01-18T14:41:53" maxSheetId="3" userName="Крыжановская Анна Александровна" r:id="rId127" minRId="328">
    <sheetIdMap count="2">
      <sheetId val="1"/>
      <sheetId val="2"/>
    </sheetIdMap>
  </header>
  <header guid="{41E42DA3-B233-4B91-AC60-1B1E442AA587}" dateTime="2021-01-18T14:43:32" maxSheetId="3" userName="Крыжановская Анна Александровна" r:id="rId128" minRId="329">
    <sheetIdMap count="2">
      <sheetId val="1"/>
      <sheetId val="2"/>
    </sheetIdMap>
  </header>
  <header guid="{9F870A88-9FA1-4593-A911-994B383E1C50}" dateTime="2021-01-18T14:44:30" maxSheetId="3" userName="Крыжановская Анна Александровна" r:id="rId129" minRId="330">
    <sheetIdMap count="2">
      <sheetId val="1"/>
      <sheetId val="2"/>
    </sheetIdMap>
  </header>
  <header guid="{E2A80C63-30D8-4DCF-9670-6D294FE095A8}" dateTime="2021-01-18T14:47:07" maxSheetId="3" userName="Крыжановская Анна Александровна" r:id="rId130" minRId="331">
    <sheetIdMap count="2">
      <sheetId val="1"/>
      <sheetId val="2"/>
    </sheetIdMap>
  </header>
  <header guid="{BDD7D494-AA73-4206-93A9-72F51F02BD38}" dateTime="2021-01-18T14:47:51" maxSheetId="3" userName="Астахова Анна Владимировна" r:id="rId131">
    <sheetIdMap count="2">
      <sheetId val="1"/>
      <sheetId val="2"/>
    </sheetIdMap>
  </header>
  <header guid="{0DCB36EA-4C0D-4EF2-B8B4-DCEAF83AF91B}" dateTime="2021-01-18T14:49:09" maxSheetId="3" userName="Крыжановская Анна Александровна" r:id="rId132" minRId="335">
    <sheetIdMap count="2">
      <sheetId val="1"/>
      <sheetId val="2"/>
    </sheetIdMap>
  </header>
  <header guid="{E804BD2B-C8FD-4DB3-8D6F-2DA4DF90FC23}" dateTime="2021-01-18T14:51:35" maxSheetId="3" userName="Вершинина Мария Игоревна" r:id="rId133" minRId="336">
    <sheetIdMap count="2">
      <sheetId val="1"/>
      <sheetId val="2"/>
    </sheetIdMap>
  </header>
  <header guid="{DDEBF7F2-E2E6-4DDB-8C4C-AE991720C3B6}" dateTime="2021-01-18T14:59:12" maxSheetId="3" userName="Крыжановская Анна Александровна" r:id="rId134" minRId="340">
    <sheetIdMap count="2">
      <sheetId val="1"/>
      <sheetId val="2"/>
    </sheetIdMap>
  </header>
  <header guid="{F18946F2-2D5E-47BD-9DAD-24566C1D495C}" dateTime="2021-01-18T15:03:56" maxSheetId="3" userName="Крыжановская Анна Александровна" r:id="rId135" minRId="341">
    <sheetIdMap count="2">
      <sheetId val="1"/>
      <sheetId val="2"/>
    </sheetIdMap>
  </header>
  <header guid="{901E24A3-562D-4ADA-9ADD-D38A105E1A95}" dateTime="2021-01-18T15:05:27" maxSheetId="3" userName="Крыжановская Анна Александровна" r:id="rId136" minRId="342">
    <sheetIdMap count="2">
      <sheetId val="1"/>
      <sheetId val="2"/>
    </sheetIdMap>
  </header>
  <header guid="{8917ADEC-394C-4CDC-8596-BE53354BD610}" dateTime="2021-01-18T15:06:50" maxSheetId="3" userName="Крыжановская Анна Александровна" r:id="rId137" minRId="343">
    <sheetIdMap count="2">
      <sheetId val="1"/>
      <sheetId val="2"/>
    </sheetIdMap>
  </header>
  <header guid="{2AEFC49B-5945-48EF-BE7D-C86434086030}" dateTime="2021-01-18T15:09:59" maxSheetId="3" userName="Крыжановская Анна Александровна" r:id="rId138" minRId="344">
    <sheetIdMap count="2">
      <sheetId val="1"/>
      <sheetId val="2"/>
    </sheetIdMap>
  </header>
  <header guid="{AAAEF7DB-6447-4305-98E8-589A2BC2115D}" dateTime="2021-01-18T15:11:10" maxSheetId="3" userName="Крыжановская Анна Александровна" r:id="rId139" minRId="345">
    <sheetIdMap count="2">
      <sheetId val="1"/>
      <sheetId val="2"/>
    </sheetIdMap>
  </header>
  <header guid="{0ED638F3-F40C-41DF-BBC8-1E39B20F6E5F}" dateTime="2021-01-18T15:14:38" maxSheetId="3" userName="Крыжановская Анна Александровна" r:id="rId140" minRId="346">
    <sheetIdMap count="2">
      <sheetId val="1"/>
      <sheetId val="2"/>
    </sheetIdMap>
  </header>
  <header guid="{E81A92E0-7209-4889-9741-648E42CD532E}" dateTime="2021-01-18T15:19:37" maxSheetId="3" userName="Крыжановская Анна Александровна" r:id="rId141" minRId="347">
    <sheetIdMap count="2">
      <sheetId val="1"/>
      <sheetId val="2"/>
    </sheetIdMap>
  </header>
  <header guid="{ABD14E99-271D-46EF-9F4C-19F5536238CE}" dateTime="2021-01-18T15:20:42" maxSheetId="3" userName="Крыжановская Анна Александровна" r:id="rId142" minRId="348">
    <sheetIdMap count="2">
      <sheetId val="1"/>
      <sheetId val="2"/>
    </sheetIdMap>
  </header>
  <header guid="{6EEF6FF2-EC3A-4AE8-8800-49FC38867F5D}" dateTime="2021-01-18T15:21:51" maxSheetId="3" userName="Крыжановская Анна Александровна" r:id="rId143" minRId="349">
    <sheetIdMap count="2">
      <sheetId val="1"/>
      <sheetId val="2"/>
    </sheetIdMap>
  </header>
  <header guid="{33E2DA44-4C7B-423A-86D4-4AD5C46AF2F0}" dateTime="2021-01-18T15:22:57" maxSheetId="3" userName="Астахова Анна Владимировна" r:id="rId144">
    <sheetIdMap count="2">
      <sheetId val="1"/>
      <sheetId val="2"/>
    </sheetIdMap>
  </header>
  <header guid="{31AEEC2A-3783-45B7-AD45-245527150156}" dateTime="2021-01-18T15:23:50" maxSheetId="3" userName="Крыжановская Анна Александровна" r:id="rId145" minRId="353">
    <sheetIdMap count="2">
      <sheetId val="1"/>
      <sheetId val="2"/>
    </sheetIdMap>
  </header>
  <header guid="{45C59AD0-F0C3-47D4-85FF-19AE841627BE}" dateTime="2021-01-18T15:25:01" maxSheetId="3" userName="Крыжановская Анна Александровна" r:id="rId146" minRId="354">
    <sheetIdMap count="2">
      <sheetId val="1"/>
      <sheetId val="2"/>
    </sheetIdMap>
  </header>
  <header guid="{7105F21D-369A-4B5E-8C89-9F73B03137AD}" dateTime="2021-01-18T15:25:22" maxSheetId="3" userName="Крыжановская Анна Александровна" r:id="rId147" minRId="355">
    <sheetIdMap count="2">
      <sheetId val="1"/>
      <sheetId val="2"/>
    </sheetIdMap>
  </header>
  <header guid="{54E11827-D466-4766-97B1-FC17C0899745}" dateTime="2021-01-18T15:26:00" maxSheetId="3" userName="Астахова Анна Владимировна" r:id="rId148" minRId="356">
    <sheetIdMap count="2">
      <sheetId val="1"/>
      <sheetId val="2"/>
    </sheetIdMap>
  </header>
  <header guid="{75159C1F-F362-4E59-B8E0-6B0368F5E7E5}" dateTime="2021-01-18T15:28:26" maxSheetId="3" userName="Астахова Анна Владимировна" r:id="rId149" minRId="360">
    <sheetIdMap count="2">
      <sheetId val="1"/>
      <sheetId val="2"/>
    </sheetIdMap>
  </header>
  <header guid="{411CB563-665F-4298-80CC-2F456FA7D2D9}" dateTime="2021-01-18T15:29:52" maxSheetId="3" userName="Астахова Анна Владимировна" r:id="rId150" minRId="361">
    <sheetIdMap count="2">
      <sheetId val="1"/>
      <sheetId val="2"/>
    </sheetIdMap>
  </header>
  <header guid="{6EE98D71-3ABD-4A70-AAF7-E9C61D44B361}" dateTime="2021-01-18T15:31:06" maxSheetId="3" userName="Крыжановская Анна Александровна" r:id="rId151" minRId="362">
    <sheetIdMap count="2">
      <sheetId val="1"/>
      <sheetId val="2"/>
    </sheetIdMap>
  </header>
  <header guid="{FEFA2F24-30E5-4D49-B525-70F292CA6199}" dateTime="2021-01-18T15:31:43" maxSheetId="3" userName="Вершинина Мария Игоревна" r:id="rId152" minRId="363">
    <sheetIdMap count="2">
      <sheetId val="1"/>
      <sheetId val="2"/>
    </sheetIdMap>
  </header>
  <header guid="{BA014A8C-EF0B-49CC-AE6E-435F52CA8A2E}" dateTime="2021-01-18T15:33:42" maxSheetId="3" userName="Астахова Анна Владимировна" r:id="rId153" minRId="367">
    <sheetIdMap count="2">
      <sheetId val="1"/>
      <sheetId val="2"/>
    </sheetIdMap>
  </header>
  <header guid="{95AF26B8-4D73-4F99-8461-F4E8D329C589}" dateTime="2021-01-18T15:35:43" maxSheetId="3" userName="Крыжановская Анна Александровна" r:id="rId154" minRId="368">
    <sheetIdMap count="2">
      <sheetId val="1"/>
      <sheetId val="2"/>
    </sheetIdMap>
  </header>
  <header guid="{98E9AFD0-3858-4890-B610-4FB1595D0B05}" dateTime="2021-01-18T15:35:48" maxSheetId="3" userName="Астахова Анна Владимировна" r:id="rId155" minRId="369">
    <sheetIdMap count="2">
      <sheetId val="1"/>
      <sheetId val="2"/>
    </sheetIdMap>
  </header>
  <header guid="{79828D95-96C5-4F72-BAB5-E1110D245056}" dateTime="2021-01-18T15:41:23" maxSheetId="3" userName="Крыжановская Анна Александровна" r:id="rId156" minRId="370">
    <sheetIdMap count="2">
      <sheetId val="1"/>
      <sheetId val="2"/>
    </sheetIdMap>
  </header>
  <header guid="{E46B947A-1479-4563-B070-955CAB7756E0}" dateTime="2021-01-18T15:43:13" maxSheetId="3" userName="Крыжановская Анна Александровна" r:id="rId157" minRId="371">
    <sheetIdMap count="2">
      <sheetId val="1"/>
      <sheetId val="2"/>
    </sheetIdMap>
  </header>
  <header guid="{A7A04E27-D83E-4526-983D-F4A42DA0B9A2}" dateTime="2021-01-18T15:43:49" maxSheetId="3" userName="Крыжановская Анна Александровна" r:id="rId158" minRId="372">
    <sheetIdMap count="2">
      <sheetId val="1"/>
      <sheetId val="2"/>
    </sheetIdMap>
  </header>
  <header guid="{4579302A-81B4-492D-B963-504554CAD4E2}" dateTime="2021-01-18T15:45:02" maxSheetId="3" userName="Крыжановская Анна Александровна" r:id="rId159" minRId="373">
    <sheetIdMap count="2">
      <sheetId val="1"/>
      <sheetId val="2"/>
    </sheetIdMap>
  </header>
  <header guid="{D3605B6A-CDFF-4B86-B625-4FD54FCD8155}" dateTime="2021-01-18T15:45:45" maxSheetId="3" userName="Крыжановская Анна Александровна" r:id="rId160" minRId="374">
    <sheetIdMap count="2">
      <sheetId val="1"/>
      <sheetId val="2"/>
    </sheetIdMap>
  </header>
  <header guid="{ED160934-F56D-4D9B-9D21-89AF55D0774B}" dateTime="2021-01-18T15:46:13" maxSheetId="3" userName="Крыжановская Анна Александровна" r:id="rId161" minRId="375">
    <sheetIdMap count="2">
      <sheetId val="1"/>
      <sheetId val="2"/>
    </sheetIdMap>
  </header>
  <header guid="{E82BAF4B-ED2A-40A9-81B5-4F69AB126301}" dateTime="2021-01-18T15:47:05" maxSheetId="3" userName="Крыжановская Анна Александровна" r:id="rId162" minRId="376">
    <sheetIdMap count="2">
      <sheetId val="1"/>
      <sheetId val="2"/>
    </sheetIdMap>
  </header>
  <header guid="{8849DDBC-87E4-4CBD-AD10-5C42E3FB275C}" dateTime="2021-01-18T15:51:22" maxSheetId="3" userName="Астахова Анна Владимировна" r:id="rId163" minRId="377">
    <sheetIdMap count="2">
      <sheetId val="1"/>
      <sheetId val="2"/>
    </sheetIdMap>
  </header>
  <header guid="{BD520467-7618-44EC-B3F9-DECA0F5C84C4}" dateTime="2021-01-18T15:56:10" maxSheetId="3" userName="Астахова Анна Владимировна" r:id="rId164" minRId="381">
    <sheetIdMap count="2">
      <sheetId val="1"/>
      <sheetId val="2"/>
    </sheetIdMap>
  </header>
  <header guid="{AD716275-F11F-40FF-8760-FA775B9A774E}" dateTime="2021-01-18T16:02:58" maxSheetId="3" userName="Астахова Анна Владимировна" r:id="rId165" minRId="382">
    <sheetIdMap count="2">
      <sheetId val="1"/>
      <sheetId val="2"/>
    </sheetIdMap>
  </header>
  <header guid="{E0B525B9-A6B8-4F87-83B6-485F94AAEFC8}" dateTime="2021-01-18T16:16:28" maxSheetId="3" userName="Крыжановская Анна Александровна" r:id="rId166" minRId="383">
    <sheetIdMap count="2">
      <sheetId val="1"/>
      <sheetId val="2"/>
    </sheetIdMap>
  </header>
  <header guid="{3609CBAA-E3DB-4622-8F78-0AAB93679A88}" dateTime="2021-01-18T16:17:15" maxSheetId="3" userName="Крыжановская Анна Александровна" r:id="rId167" minRId="385">
    <sheetIdMap count="2">
      <sheetId val="1"/>
      <sheetId val="2"/>
    </sheetIdMap>
  </header>
  <header guid="{1F4B53AA-5281-4C42-816E-172F2711578B}" dateTime="2021-01-18T16:28:45" maxSheetId="3" userName="Крыжановская Анна Александровна" r:id="rId168">
    <sheetIdMap count="2">
      <sheetId val="1"/>
      <sheetId val="2"/>
    </sheetIdMap>
  </header>
  <header guid="{AD2BA07A-D145-4A30-820F-7CC6980CE700}" dateTime="2021-01-18T16:29:14" maxSheetId="3" userName="Крыжановская Анна Александровна" r:id="rId169" minRId="386">
    <sheetIdMap count="2">
      <sheetId val="1"/>
      <sheetId val="2"/>
    </sheetIdMap>
  </header>
  <header guid="{891A7252-792F-4611-8EC4-B01D40DEEAF6}" dateTime="2021-01-18T16:31:14" maxSheetId="3" userName="Крыжановская Анна Александровна" r:id="rId170">
    <sheetIdMap count="2">
      <sheetId val="1"/>
      <sheetId val="2"/>
    </sheetIdMap>
  </header>
  <header guid="{BF070F79-B90C-4B98-9A38-3531892CEC1F}" dateTime="2021-01-18T16:32:45" maxSheetId="3" userName="Крыжановская Анна Александровна" r:id="rId171" minRId="387">
    <sheetIdMap count="2">
      <sheetId val="1"/>
      <sheetId val="2"/>
    </sheetIdMap>
  </header>
  <header guid="{D10654A1-47DF-4469-96B7-3C0615BEEBC3}" dateTime="2021-01-18T16:38:30" maxSheetId="3" userName="Крыжановская Анна Александровна" r:id="rId172" minRId="388">
    <sheetIdMap count="2">
      <sheetId val="1"/>
      <sheetId val="2"/>
    </sheetIdMap>
  </header>
  <header guid="{0FD3F8AC-2787-47A4-8BBB-C985A2E07826}" dateTime="2021-01-18T16:38:39" maxSheetId="3" userName="Крыжановская Анна Александровна" r:id="rId173" minRId="389">
    <sheetIdMap count="2">
      <sheetId val="1"/>
      <sheetId val="2"/>
    </sheetIdMap>
  </header>
  <header guid="{77EBD53E-A0D5-4300-8BBC-8CF2DF30A6CA}" dateTime="2021-01-19T09:23:29" maxSheetId="3" userName="Астахова Анна Владимировна" r:id="rId174">
    <sheetIdMap count="2">
      <sheetId val="1"/>
      <sheetId val="2"/>
    </sheetIdMap>
  </header>
  <header guid="{420BDC5D-FFA7-43EC-8C38-3EFD5A3DF0D9}" dateTime="2021-01-19T09:27:15" maxSheetId="3" userName="Астахова Анна Владимировна" r:id="rId175">
    <sheetIdMap count="2">
      <sheetId val="1"/>
      <sheetId val="2"/>
    </sheetIdMap>
  </header>
  <header guid="{E0130103-5209-47D8-A471-2586DCCA7D40}" dateTime="2021-01-19T10:06:21" maxSheetId="3" userName="Вершинина Мария Игоревна" r:id="rId176">
    <sheetIdMap count="2">
      <sheetId val="1"/>
      <sheetId val="2"/>
    </sheetIdMap>
  </header>
  <header guid="{8D940A39-0197-4551-A111-9058A95F7D55}" dateTime="2021-01-19T10:53:40" maxSheetId="3" userName="Маганёва Екатерина Николаевна" r:id="rId177">
    <sheetIdMap count="2">
      <sheetId val="1"/>
      <sheetId val="2"/>
    </sheetIdMap>
  </header>
  <header guid="{0CE8DA68-0664-4B31-894C-281A160EF07F}" dateTime="2021-01-19T10:56:26" maxSheetId="3" userName="Маганёва Екатерина Николаевна" r:id="rId178" minRId="403">
    <sheetIdMap count="2">
      <sheetId val="1"/>
      <sheetId val="2"/>
    </sheetIdMap>
  </header>
  <header guid="{5AFB45AF-31A2-45E8-B53C-8F30001905F9}" dateTime="2021-01-19T11:13:23" maxSheetId="3" userName="Перевощикова Анна Васильевна" r:id="rId179" minRId="404">
    <sheetIdMap count="2">
      <sheetId val="1"/>
      <sheetId val="2"/>
    </sheetIdMap>
  </header>
  <header guid="{01E04C71-6339-4868-A6CC-1DD088BDC31C}" dateTime="2021-01-19T11:15:54" maxSheetId="3" userName="Перевощикова Анна Васильевна" r:id="rId180" minRId="408">
    <sheetIdMap count="2">
      <sheetId val="1"/>
      <sheetId val="2"/>
    </sheetIdMap>
  </header>
  <header guid="{26C6BAF6-0A61-4EE5-99F5-6D645CFA559E}" dateTime="2021-01-19T11:20:07" maxSheetId="3" userName="Маганёва Екатерина Николаевна" r:id="rId181" minRId="409">
    <sheetIdMap count="2">
      <sheetId val="1"/>
      <sheetId val="2"/>
    </sheetIdMap>
  </header>
  <header guid="{3C0E92F0-3798-4820-BB7C-F93863622DC9}" dateTime="2021-01-19T11:21:03" maxSheetId="3" userName="Маганёва Екатерина Николаевна" r:id="rId182" minRId="410">
    <sheetIdMap count="2">
      <sheetId val="1"/>
      <sheetId val="2"/>
    </sheetIdMap>
  </header>
  <header guid="{2DA108CD-F975-4314-9375-CC53C7A05F2D}" dateTime="2021-01-19T11:25:10" maxSheetId="3" userName="Фесик Светлана Викторовна" r:id="rId183" minRId="411">
    <sheetIdMap count="2">
      <sheetId val="1"/>
      <sheetId val="2"/>
    </sheetIdMap>
  </header>
  <header guid="{ABD5E499-3FCF-4A1D-85BE-22C5C0E98CF0}" dateTime="2021-01-19T11:28:07" maxSheetId="3" userName="Маганёва Екатерина Николаевна" r:id="rId184" minRId="415">
    <sheetIdMap count="2">
      <sheetId val="1"/>
      <sheetId val="2"/>
    </sheetIdMap>
  </header>
  <header guid="{0799CC73-BB51-4085-A0C4-0EAECC508232}" dateTime="2021-01-19T11:29:07" maxSheetId="3" userName="Маганёва Екатерина Николаевна" r:id="rId185" minRId="416">
    <sheetIdMap count="2">
      <sheetId val="1"/>
      <sheetId val="2"/>
    </sheetIdMap>
  </header>
  <header guid="{6DE00E0E-0C56-4F60-9763-8BD6F88E788B}" dateTime="2021-01-19T11:32:03" maxSheetId="3" userName="Маганёва Екатерина Николаевна" r:id="rId186" minRId="417">
    <sheetIdMap count="2">
      <sheetId val="1"/>
      <sheetId val="2"/>
    </sheetIdMap>
  </header>
  <header guid="{853B950B-0E8E-4DA7-8A08-A3A3AEEA63D6}" dateTime="2021-01-19T11:34:39" maxSheetId="3" userName="Маганёва Екатерина Николаевна" r:id="rId187" minRId="418">
    <sheetIdMap count="2">
      <sheetId val="1"/>
      <sheetId val="2"/>
    </sheetIdMap>
  </header>
  <header guid="{0733DBCF-FE08-406C-8F9F-DCF9BCC05031}" dateTime="2021-01-19T11:34:55" maxSheetId="3" userName="Маганёва Екатерина Николаевна" r:id="rId188" minRId="419">
    <sheetIdMap count="2">
      <sheetId val="1"/>
      <sheetId val="2"/>
    </sheetIdMap>
  </header>
  <header guid="{30C7E7F0-2D69-417B-B8FE-18C30D811338}" dateTime="2021-01-19T11:37:13" maxSheetId="3" userName="Маганёва Екатерина Николаевна" r:id="rId189" minRId="420">
    <sheetIdMap count="2">
      <sheetId val="1"/>
      <sheetId val="2"/>
    </sheetIdMap>
  </header>
  <header guid="{0164288E-F007-4F84-980B-DB7B7B60C301}" dateTime="2021-01-19T11:40:38" maxSheetId="3" userName="Фесик Светлана Викторовна" r:id="rId190" minRId="421">
    <sheetIdMap count="2">
      <sheetId val="1"/>
      <sheetId val="2"/>
    </sheetIdMap>
  </header>
  <header guid="{7F907F84-F9C6-42CB-A6D2-7E1C067F71EC}" dateTime="2021-01-19T11:50:48" maxSheetId="3" userName="Фесик Светлана Викторовна" r:id="rId191" minRId="422" maxRId="424">
    <sheetIdMap count="2">
      <sheetId val="1"/>
      <sheetId val="2"/>
    </sheetIdMap>
  </header>
  <header guid="{7C533511-A50D-43BF-8AA7-35EF6D9019F5}" dateTime="2021-01-19T11:54:04" maxSheetId="3" userName="Фесик Светлана Викторовна" r:id="rId192" minRId="425">
    <sheetIdMap count="2">
      <sheetId val="1"/>
      <sheetId val="2"/>
    </sheetIdMap>
  </header>
  <header guid="{7AE309C1-59B7-4018-82C1-37EB2BCCB094}" dateTime="2021-01-19T13:04:07" maxSheetId="3" userName="Маганёва Екатерина Николаевна" r:id="rId193" minRId="426">
    <sheetIdMap count="2">
      <sheetId val="1"/>
      <sheetId val="2"/>
    </sheetIdMap>
  </header>
  <header guid="{B220B88D-53AE-499A-86D9-5E32E1435223}" dateTime="2021-01-19T15:46:26" maxSheetId="3" userName="Рогожина Ольга Сергеевна" r:id="rId194" minRId="431">
    <sheetIdMap count="2">
      <sheetId val="1"/>
      <sheetId val="2"/>
    </sheetIdMap>
  </header>
  <header guid="{F2297FD5-1154-47C2-8814-8A73CA8CCDFB}" dateTime="2021-01-19T15:46:53" maxSheetId="3" userName="Рогожина Ольга Сергеевна" r:id="rId195" minRId="435">
    <sheetIdMap count="2">
      <sheetId val="1"/>
      <sheetId val="2"/>
    </sheetIdMap>
  </header>
  <header guid="{553D4E52-85F4-45DE-96E5-ECB9136CCD36}" dateTime="2021-01-19T15:52:58" maxSheetId="3" userName="Рогожина Ольга Сергеевна" r:id="rId196" minRId="436" maxRId="884">
    <sheetIdMap count="2">
      <sheetId val="1"/>
      <sheetId val="2"/>
    </sheetIdMap>
  </header>
  <header guid="{60864F93-0936-41B1-A817-55D7EC21E8A0}" dateTime="2021-01-19T15:58:08" maxSheetId="3" userName="Фесик Светлана Викторовна" r:id="rId197" minRId="888" maxRId="889">
    <sheetIdMap count="2">
      <sheetId val="1"/>
      <sheetId val="2"/>
    </sheetIdMap>
  </header>
  <header guid="{6119FB26-8B3B-4D3D-8A5E-AF66A84E9F56}" dateTime="2021-01-19T16:01:49" maxSheetId="3" userName="Рогожина Ольга Сергеевна" r:id="rId198">
    <sheetIdMap count="2">
      <sheetId val="1"/>
      <sheetId val="2"/>
    </sheetIdMap>
  </header>
  <header guid="{4A2C794A-75B1-4108-AD00-2DFE0B82B809}" dateTime="2021-01-19T16:05:17" maxSheetId="3" userName="Рогожина Ольга Сергеевна" r:id="rId199" minRId="896">
    <sheetIdMap count="2">
      <sheetId val="1"/>
      <sheetId val="2"/>
    </sheetIdMap>
  </header>
  <header guid="{7D19FFD3-ECE5-46AC-B460-DD4F02A142A3}" dateTime="2021-01-19T16:12:32" maxSheetId="3" userName="Рогожина Ольга Сергеевна" r:id="rId200" minRId="897">
    <sheetIdMap count="2">
      <sheetId val="1"/>
      <sheetId val="2"/>
    </sheetIdMap>
  </header>
  <header guid="{FAB774F2-19C7-434D-A3C6-79966556A6C5}" dateTime="2021-01-19T16:14:29" maxSheetId="3" userName="Перевощикова Анна Васильевна" r:id="rId201" minRId="898">
    <sheetIdMap count="2">
      <sheetId val="1"/>
      <sheetId val="2"/>
    </sheetIdMap>
  </header>
  <header guid="{98E06240-BD5A-4BB9-8058-70947D00141D}" dateTime="2021-01-19T16:25:21" maxSheetId="3" userName="Рогожина Ольга Сергеевна" r:id="rId202" minRId="899">
    <sheetIdMap count="2">
      <sheetId val="1"/>
      <sheetId val="2"/>
    </sheetIdMap>
  </header>
  <header guid="{4104A378-1EBB-40E6-BB83-A0EA1783A333}" dateTime="2021-01-19T16:25:44" maxSheetId="3" userName="Рогожина Ольга Сергеевна" r:id="rId203" minRId="903">
    <sheetIdMap count="2">
      <sheetId val="1"/>
      <sheetId val="2"/>
    </sheetIdMap>
  </header>
  <header guid="{A2843B05-1A07-410D-81E5-CA930879C19C}" dateTime="2021-01-19T16:26:30" maxSheetId="3" userName="Фесик Светлана Викторовна" r:id="rId204" minRId="904" maxRId="905">
    <sheetIdMap count="2">
      <sheetId val="1"/>
      <sheetId val="2"/>
    </sheetIdMap>
  </header>
  <header guid="{A20601C2-D194-4B3F-AE33-D06FA3E40B56}" dateTime="2021-01-19T16:26:38" maxSheetId="3" userName="Рогожина Ольга Сергеевна" r:id="rId205">
    <sheetIdMap count="2">
      <sheetId val="1"/>
      <sheetId val="2"/>
    </sheetIdMap>
  </header>
  <header guid="{543C309D-0E44-461C-81F1-DCE2E6679073}" dateTime="2021-01-19T16:26:58" maxSheetId="3" userName="Рогожина Ольга Сергеевна" r:id="rId206">
    <sheetIdMap count="2">
      <sheetId val="1"/>
      <sheetId val="2"/>
    </sheetIdMap>
  </header>
  <header guid="{140D5419-C558-4BDB-8BCE-21C900837497}" dateTime="2021-01-19T16:27:47" maxSheetId="3" userName="Фесик Светлана Викторовна" r:id="rId207" minRId="915" maxRId="929">
    <sheetIdMap count="2">
      <sheetId val="1"/>
      <sheetId val="2"/>
    </sheetIdMap>
  </header>
  <header guid="{3DC7610B-A254-4E25-927B-E9AC45BFD0D7}" dateTime="2021-01-19T16:37:20" maxSheetId="3" userName="Рогожина Ольга Сергеевна" r:id="rId208" minRId="930" maxRId="931">
    <sheetIdMap count="2">
      <sheetId val="1"/>
      <sheetId val="2"/>
    </sheetIdMap>
  </header>
  <header guid="{8705E703-78D4-4762-AEC2-C9A77E5F077A}" dateTime="2021-01-20T11:37:36" maxSheetId="3" userName="Вершинина Мария Игоревна" r:id="rId209" minRId="935">
    <sheetIdMap count="2">
      <sheetId val="1"/>
      <sheetId val="2"/>
    </sheetIdMap>
  </header>
  <header guid="{F0847D46-7EFC-4F06-A9F6-C5226C53D615}" dateTime="2021-01-20T11:41:56" maxSheetId="3" userName="Вершинина Мария Игоревна" r:id="rId210" minRId="939">
    <sheetIdMap count="2">
      <sheetId val="1"/>
      <sheetId val="2"/>
    </sheetIdMap>
  </header>
  <header guid="{F3AC01AF-7990-4222-908F-A69996562072}" dateTime="2021-01-20T13:25:50" maxSheetId="3" userName="Вершинина Мария Игоревна" r:id="rId211" minRId="940">
    <sheetIdMap count="2">
      <sheetId val="1"/>
      <sheetId val="2"/>
    </sheetIdMap>
  </header>
  <header guid="{7EF54084-67DF-424E-B066-DA4FE6B9CA73}" dateTime="2021-01-20T13:26:01" maxSheetId="3" userName="Вершинина Мария Игоревна" r:id="rId212">
    <sheetIdMap count="2">
      <sheetId val="1"/>
      <sheetId val="2"/>
    </sheetIdMap>
  </header>
  <header guid="{553FC377-E0E0-4510-A258-41C35443CFBE}" dateTime="2021-01-20T13:30:03" maxSheetId="3" userName="Вершинина Мария Игоревна" r:id="rId213" minRId="941">
    <sheetIdMap count="2">
      <sheetId val="1"/>
      <sheetId val="2"/>
    </sheetIdMap>
  </header>
  <header guid="{934DC20A-F2F7-43E9-BE9D-E9553DA6891A}" dateTime="2021-01-20T13:30:35" maxSheetId="3" userName="Вершинина Мария Игоревна" r:id="rId214" minRId="942" maxRId="943">
    <sheetIdMap count="2">
      <sheetId val="1"/>
      <sheetId val="2"/>
    </sheetIdMap>
  </header>
  <header guid="{E1A19FBD-9D19-408E-A282-6543ED6DB7F9}" dateTime="2021-01-20T13:31:34" maxSheetId="3" userName="Вершинина Мария Игоревна" r:id="rId215" minRId="944">
    <sheetIdMap count="2">
      <sheetId val="1"/>
      <sheetId val="2"/>
    </sheetIdMap>
  </header>
  <header guid="{77686A1C-2B5A-49F7-9D35-DC6FE82CB533}" dateTime="2021-01-20T13:38:00" maxSheetId="3" userName="Вершинина Мария Игоревна" r:id="rId216" minRId="945">
    <sheetIdMap count="2">
      <sheetId val="1"/>
      <sheetId val="2"/>
    </sheetIdMap>
  </header>
  <header guid="{7EF8E7C1-5EC5-49D1-9FF3-1881FDC1B439}" dateTime="2021-01-21T10:32:51" maxSheetId="3" userName="Крыжановская Анна Александровна" r:id="rId217" minRId="946">
    <sheetIdMap count="2">
      <sheetId val="1"/>
      <sheetId val="2"/>
    </sheetIdMap>
  </header>
  <header guid="{28C4607C-D3C5-4E01-B0DA-8B9E048B6617}" dateTime="2021-01-21T10:33:49" maxSheetId="3" userName="Крыжановская Анна Александровна" r:id="rId218" minRId="948">
    <sheetIdMap count="2">
      <sheetId val="1"/>
      <sheetId val="2"/>
    </sheetIdMap>
  </header>
  <header guid="{560758F5-BC60-4606-81A1-5B4B1B50E269}" dateTime="2021-01-21T10:34:35" maxSheetId="3" userName="Крыжановская Анна Александровна" r:id="rId219" minRId="949">
    <sheetIdMap count="2">
      <sheetId val="1"/>
      <sheetId val="2"/>
    </sheetIdMap>
  </header>
  <header guid="{FB21809C-A89A-4EDC-AD61-2C397520844F}" dateTime="2021-01-21T10:37:12" maxSheetId="3" userName="Крыжановская Анна Александровна" r:id="rId220" minRId="950">
    <sheetIdMap count="2">
      <sheetId val="1"/>
      <sheetId val="2"/>
    </sheetIdMap>
  </header>
  <header guid="{3406E87F-876A-46D6-968E-2867648ADA8D}" dateTime="2021-01-21T11:04:15" maxSheetId="3" userName="Рогожина Ольга Сергеевна" r:id="rId221" minRId="951">
    <sheetIdMap count="2">
      <sheetId val="1"/>
      <sheetId val="2"/>
    </sheetIdMap>
  </header>
  <header guid="{951CF245-8324-49C1-93A6-FDC83B25901E}" dateTime="2021-01-21T11:07:19" maxSheetId="3" userName="Рогожина Ольга Сергеевна" r:id="rId222" minRId="952">
    <sheetIdMap count="2">
      <sheetId val="1"/>
      <sheetId val="2"/>
    </sheetIdMap>
  </header>
  <header guid="{825DC10D-9BE9-4B97-A051-C6928E611698}" dateTime="2021-01-21T11:07:50" maxSheetId="3" userName="Рогожина Ольга Сергеевна" r:id="rId223">
    <sheetIdMap count="2">
      <sheetId val="1"/>
      <sheetId val="2"/>
    </sheetIdMap>
  </header>
  <header guid="{7BAB2926-C89B-42EB-A643-E39B0F22DA44}" dateTime="2021-01-21T11:09:19" maxSheetId="3" userName="Перевощикова Анна Васильевна" r:id="rId224" minRId="959" maxRId="960">
    <sheetIdMap count="2">
      <sheetId val="1"/>
      <sheetId val="2"/>
    </sheetIdMap>
  </header>
  <header guid="{01D5B38C-D03B-4BEF-B6BF-E35E4FC8911C}" dateTime="2021-01-21T11:19:12" maxSheetId="3" userName="Перевощикова Анна Васильевна" r:id="rId225" minRId="964">
    <sheetIdMap count="2">
      <sheetId val="1"/>
      <sheetId val="2"/>
    </sheetIdMap>
  </header>
  <header guid="{E601C538-F904-4296-8BE6-AE9A4EBBE5F9}" dateTime="2021-01-21T11:22:09" maxSheetId="3" userName="Перевощикова Анна Васильевна" r:id="rId226" minRId="965">
    <sheetIdMap count="2">
      <sheetId val="1"/>
      <sheetId val="2"/>
    </sheetIdMap>
  </header>
  <header guid="{200F4BEA-38B7-434B-8E7B-2ED63A000621}" dateTime="2021-01-21T11:31:59" maxSheetId="3" userName="Рогожина Ольга Сергеевна" r:id="rId227" minRId="969" maxRId="1404">
    <sheetIdMap count="2">
      <sheetId val="1"/>
      <sheetId val="2"/>
    </sheetIdMap>
  </header>
  <header guid="{2BF91207-9752-4CFE-86CF-EF00A86E2902}" dateTime="2021-02-04T12:49:50" maxSheetId="3" userName="Вершинина Мария Игоревна" r:id="rId228" minRId="1408" maxRId="1413">
    <sheetIdMap count="2">
      <sheetId val="1"/>
      <sheetId val="2"/>
    </sheetIdMap>
  </header>
  <header guid="{9691A4A7-8E92-43FF-A3D5-1819FD8B4AAD}" dateTime="2021-02-04T14:22:27" maxSheetId="3" userName="Вершинина Мария Игоревна" r:id="rId229" minRId="1414" maxRId="1418">
    <sheetIdMap count="2">
      <sheetId val="1"/>
      <sheetId val="2"/>
    </sheetIdMap>
  </header>
  <header guid="{E157C55B-A3F5-492B-BA0C-972E52D6F4AA}" dateTime="2021-02-04T14:24:00" maxSheetId="3" userName="Вершинина Мария Игоревна" r:id="rId230" minRId="1419" maxRId="1427">
    <sheetIdMap count="2">
      <sheetId val="1"/>
      <sheetId val="2"/>
    </sheetIdMap>
  </header>
  <header guid="{3D783067-E082-4796-A554-1DD3357A0F17}" dateTime="2021-02-04T14:24:18" maxSheetId="3" userName="Вершинина Мария Игоревна" r:id="rId231" minRId="1428">
    <sheetIdMap count="2">
      <sheetId val="1"/>
      <sheetId val="2"/>
    </sheetIdMap>
  </header>
  <header guid="{FFB94CC9-2860-47D5-8292-E85DEA1619B2}" dateTime="2021-02-04T15:21:12" maxSheetId="3" userName="Залецкая Ольга Генадьевна" r:id="rId232" minRId="1429">
    <sheetIdMap count="2">
      <sheetId val="1"/>
      <sheetId val="2"/>
    </sheetIdMap>
  </header>
  <header guid="{D8916F74-11C3-4B60-899B-B2B3613CE128}" dateTime="2021-02-04T15:23:00" maxSheetId="3" userName="Залецкая Ольга Генадьевна" r:id="rId233" minRId="1433">
    <sheetIdMap count="2">
      <sheetId val="1"/>
      <sheetId val="2"/>
    </sheetIdMap>
  </header>
  <header guid="{C9D71402-5FC4-49AA-9B7F-DB79C220DC04}" dateTime="2021-02-04T16:52:09" maxSheetId="3" userName="Залецкая Ольга Генадьевна" r:id="rId234" minRId="1434" maxRId="1435">
    <sheetIdMap count="2">
      <sheetId val="1"/>
      <sheetId val="2"/>
    </sheetIdMap>
  </header>
  <header guid="{15C81F56-CFD9-4014-A1E7-0841CF87AFC0}" dateTime="2021-02-04T16:58:30" maxSheetId="3" userName="Залецкая Ольга Генадьевна" r:id="rId235" minRId="1436" maxRId="1437">
    <sheetIdMap count="2">
      <sheetId val="1"/>
      <sheetId val="2"/>
    </sheetIdMap>
  </header>
  <header guid="{7D0D763A-2E85-4FED-A846-73A29F6BD373}" dateTime="2021-02-04T16:59:01" maxSheetId="3" userName="Залецкая Ольга Генадьевна" r:id="rId236">
    <sheetIdMap count="2">
      <sheetId val="1"/>
      <sheetId val="2"/>
    </sheetIdMap>
  </header>
  <header guid="{0BEE2B05-4567-4DF0-8A78-647CFF6B17C3}" dateTime="2021-02-04T16:59:45" maxSheetId="3" userName="Фесик Светлана Викторовна" r:id="rId237" minRId="1438">
    <sheetIdMap count="2">
      <sheetId val="1"/>
      <sheetId val="2"/>
    </sheetIdMap>
  </header>
  <header guid="{FF520A36-ABB4-4FA8-A546-BDCFA59D9298}" dateTime="2021-02-04T17:06:37" maxSheetId="3" userName="Фесик Светлана Викторовна" r:id="rId238" minRId="1442">
    <sheetIdMap count="2">
      <sheetId val="1"/>
      <sheetId val="2"/>
    </sheetIdMap>
  </header>
  <header guid="{D11EAF70-471E-4056-A422-FCECDA28DFB6}" dateTime="2021-02-04T17:22:22" maxSheetId="3" userName="Фесик Светлана Викторовна" r:id="rId239">
    <sheetIdMap count="2">
      <sheetId val="1"/>
      <sheetId val="2"/>
    </sheetIdMap>
  </header>
  <header guid="{A21D0854-BC82-4BE3-A8B7-B695E95E4AF6}" dateTime="2021-02-05T09:12:14" maxSheetId="3" userName="Залецкая Ольга Генадьевна" r:id="rId240" minRId="1449" maxRId="1451">
    <sheetIdMap count="2">
      <sheetId val="1"/>
      <sheetId val="2"/>
    </sheetIdMap>
  </header>
  <header guid="{CB1F8763-F167-4400-8A31-BF357F6087BF}" dateTime="2021-02-05T09:18:16" maxSheetId="3" userName="Залецкая Ольга Генадьевна" r:id="rId241" minRId="1455" maxRId="1461">
    <sheetIdMap count="2">
      <sheetId val="1"/>
      <sheetId val="2"/>
    </sheetIdMap>
  </header>
  <header guid="{8E656D6F-65CB-464F-9DDE-447BABFCD9D2}" dateTime="2021-02-05T09:35:44" maxSheetId="3" userName="Залецкая Ольга Генадьевна" r:id="rId242" minRId="1465" maxRId="1487">
    <sheetIdMap count="2">
      <sheetId val="1"/>
      <sheetId val="2"/>
    </sheetIdMap>
  </header>
  <header guid="{30D00DD0-FE91-4F13-90EF-18E04CF57146}" dateTime="2021-02-05T09:38:18" maxSheetId="3" userName="Залецкая Ольга Генадьевна" r:id="rId243" minRId="1488" maxRId="1500">
    <sheetIdMap count="2">
      <sheetId val="1"/>
      <sheetId val="2"/>
    </sheetIdMap>
  </header>
  <header guid="{55CBD6F3-C3FC-426D-A642-ABB837E14E23}" dateTime="2021-02-05T09:40:08" maxSheetId="3" userName="Перевощикова Анна Васильевна" r:id="rId244" minRId="1501" maxRId="1503">
    <sheetIdMap count="2">
      <sheetId val="1"/>
      <sheetId val="2"/>
    </sheetIdMap>
  </header>
  <header guid="{C98D382D-F136-4822-98C5-F51E3479E6D8}" dateTime="2021-02-05T09:43:10" maxSheetId="3" userName="Перевощикова Анна Васильевна" r:id="rId245" minRId="1507">
    <sheetIdMap count="2">
      <sheetId val="1"/>
      <sheetId val="2"/>
    </sheetIdMap>
  </header>
  <header guid="{71572099-CD35-4A67-A9E4-B72F2CAC2D4C}" dateTime="2021-02-05T10:03:36" maxSheetId="3" userName="Перевощикова Анна Васильевна" r:id="rId246" minRId="1508" maxRId="1514">
    <sheetIdMap count="2">
      <sheetId val="1"/>
      <sheetId val="2"/>
    </sheetIdMap>
  </header>
  <header guid="{FD8CCEA1-7D67-401C-922B-FCFBF6FEF81A}" dateTime="2021-02-05T10:03:55" maxSheetId="3" userName="Перевощикова Анна Васильевна" r:id="rId247">
    <sheetIdMap count="2">
      <sheetId val="1"/>
      <sheetId val="2"/>
    </sheetIdMap>
  </header>
  <header guid="{E5648920-FC7C-42EC-9BF7-0194D3F47F5D}" dateTime="2021-02-05T10:08:34" maxSheetId="3" userName="Перевощикова Анна Васильевна" r:id="rId248" minRId="1518" maxRId="1532">
    <sheetIdMap count="2">
      <sheetId val="1"/>
      <sheetId val="2"/>
    </sheetIdMap>
  </header>
  <header guid="{257A41B0-ACB2-444B-AF04-C5852A6D71CC}" dateTime="2021-02-05T10:10:49" maxSheetId="3" userName="Залецкая Ольга Генадьевна" r:id="rId249" minRId="1533" maxRId="1550">
    <sheetIdMap count="2">
      <sheetId val="1"/>
      <sheetId val="2"/>
    </sheetIdMap>
  </header>
  <header guid="{D2D6A789-4AB1-4784-893F-EF144C643B70}" dateTime="2021-02-05T10:14:17" maxSheetId="3" userName="Перевощикова Анна Васильевна" r:id="rId250" minRId="1551">
    <sheetIdMap count="2">
      <sheetId val="1"/>
      <sheetId val="2"/>
    </sheetIdMap>
  </header>
  <header guid="{780732AF-9EB7-4E9E-801A-7CC97108D7A1}" dateTime="2021-02-05T10:28:16" maxSheetId="3" userName="Залецкая Ольга Генадьевна" r:id="rId251" minRId="1552">
    <sheetIdMap count="2">
      <sheetId val="1"/>
      <sheetId val="2"/>
    </sheetIdMap>
  </header>
  <header guid="{B40B0358-47CC-4AA2-A1CF-74CEC39CE62F}" dateTime="2021-02-05T10:29:12" maxSheetId="3" userName="Перевощикова Анна Васильевна" r:id="rId252" minRId="1556">
    <sheetIdMap count="2">
      <sheetId val="1"/>
      <sheetId val="2"/>
    </sheetIdMap>
  </header>
  <header guid="{7E232DC9-C7AA-43FD-9BE0-605FBB7FD62A}" dateTime="2021-02-05T10:29:21" maxSheetId="3" userName="Перевощикова Анна Васильевна" r:id="rId253" minRId="1560">
    <sheetIdMap count="2">
      <sheetId val="1"/>
      <sheetId val="2"/>
    </sheetIdMap>
  </header>
  <header guid="{BBAF5E28-4BD9-4541-B4B1-64F48467B6EF}" dateTime="2021-02-05T10:37:58" maxSheetId="3" userName="Залецкая Ольга Генадьевна" r:id="rId254" minRId="1561">
    <sheetIdMap count="2">
      <sheetId val="1"/>
      <sheetId val="2"/>
    </sheetIdMap>
  </header>
  <header guid="{CC8C29A7-EC6D-40D6-ACDA-889C7F36749F}" dateTime="2021-02-05T10:41:25" maxSheetId="3" userName="Перевощикова Анна Васильевна" r:id="rId255" minRId="1562" maxRId="1577">
    <sheetIdMap count="2">
      <sheetId val="1"/>
      <sheetId val="2"/>
    </sheetIdMap>
  </header>
  <header guid="{FD30DA89-B805-48AE-8F7D-E1F0CD575ADA}" dateTime="2021-02-05T10:42:44" maxSheetId="3" userName="Перевощикова Анна Васильевна" r:id="rId256" minRId="1581">
    <sheetIdMap count="2">
      <sheetId val="1"/>
      <sheetId val="2"/>
    </sheetIdMap>
  </header>
  <header guid="{DD426325-E210-4237-8302-8442B96BE7AC}" dateTime="2021-02-05T10:43:39" maxSheetId="3" userName="Залецкая Ольга Генадьевна" r:id="rId257" minRId="1582">
    <sheetIdMap count="2">
      <sheetId val="1"/>
      <sheetId val="2"/>
    </sheetIdMap>
  </header>
  <header guid="{7129A79E-AD1E-42BC-97E8-D59DD79470C6}" dateTime="2021-02-05T10:52:27" maxSheetId="3" userName="Залецкая Ольга Генадьевна" r:id="rId258" minRId="1583" maxRId="1584">
    <sheetIdMap count="2">
      <sheetId val="1"/>
      <sheetId val="2"/>
    </sheetIdMap>
  </header>
  <header guid="{5715FE98-325D-4B11-B897-15C4B9CEA86E}" dateTime="2021-02-05T11:02:40" maxSheetId="3" userName="Залецкая Ольга Генадьевна" r:id="rId259" minRId="1585">
    <sheetIdMap count="2">
      <sheetId val="1"/>
      <sheetId val="2"/>
    </sheetIdMap>
  </header>
  <header guid="{52F5A72F-C058-438D-AD8A-C493D5C64DF2}" dateTime="2021-02-05T11:03:08" maxSheetId="3" userName="Залецкая Ольга Генадьевна" r:id="rId260" minRId="1586">
    <sheetIdMap count="2">
      <sheetId val="1"/>
      <sheetId val="2"/>
    </sheetIdMap>
  </header>
  <header guid="{92C7C9B0-3341-4CDD-B341-E9A53C8A0C9E}" dateTime="2021-02-05T11:05:51" maxSheetId="3" userName="Залецкая Ольга Генадьевна" r:id="rId261" minRId="1587">
    <sheetIdMap count="2">
      <sheetId val="1"/>
      <sheetId val="2"/>
    </sheetIdMap>
  </header>
  <header guid="{C9C8CFC1-136E-4923-9195-08878C011DCD}" dateTime="2021-02-05T11:14:05" maxSheetId="3" userName="Залецкая Ольга Генадьевна" r:id="rId262" minRId="1588">
    <sheetIdMap count="2">
      <sheetId val="1"/>
      <sheetId val="2"/>
    </sheetIdMap>
  </header>
  <header guid="{EB0C793A-86A4-4783-9FA2-74634C724C0A}" dateTime="2021-02-05T11:19:07" maxSheetId="3" userName="Залецкая Ольга Генадьевна" r:id="rId263" minRId="1589">
    <sheetIdMap count="2">
      <sheetId val="1"/>
      <sheetId val="2"/>
    </sheetIdMap>
  </header>
  <header guid="{A31ED2EE-7F38-48A6-90D3-6B8A782934B2}" dateTime="2021-02-05T11:22:44" maxSheetId="3" userName="Залецкая Ольга Генадьевна" r:id="rId264" minRId="1590">
    <sheetIdMap count="2">
      <sheetId val="1"/>
      <sheetId val="2"/>
    </sheetIdMap>
  </header>
  <header guid="{50E1A302-3F22-4B60-B12E-08F82F6CAA4B}" dateTime="2021-02-05T11:24:31" maxSheetId="3" userName="Перевощикова Анна Васильевна" r:id="rId265">
    <sheetIdMap count="2">
      <sheetId val="1"/>
      <sheetId val="2"/>
    </sheetIdMap>
  </header>
  <header guid="{5362B22F-EA02-4E9A-A599-12B3C36CC9AB}" dateTime="2021-02-05T11:27:00" maxSheetId="3" userName="Перевощикова Анна Васильевна" r:id="rId266" minRId="1593">
    <sheetIdMap count="2">
      <sheetId val="1"/>
      <sheetId val="2"/>
    </sheetIdMap>
  </header>
  <header guid="{7879604C-3134-4DC5-BE1F-AD34452692E6}" dateTime="2021-02-05T11:33:24" maxSheetId="3" userName="Перевощикова Анна Васильевна" r:id="rId267" minRId="1596">
    <sheetIdMap count="2">
      <sheetId val="1"/>
      <sheetId val="2"/>
    </sheetIdMap>
  </header>
  <header guid="{6BF084E2-4734-4D5E-AA45-1DEA8B35087F}" dateTime="2021-02-05T11:41:57" maxSheetId="3" userName="Перевощикова Анна Васильевна" r:id="rId268" minRId="1597" maxRId="1598">
    <sheetIdMap count="2">
      <sheetId val="1"/>
      <sheetId val="2"/>
    </sheetIdMap>
  </header>
  <header guid="{B3B0EF36-1756-442C-B126-137C1D782E46}" dateTime="2021-02-05T13:18:19" maxSheetId="3" userName="Залецкая Ольга Генадьевна" r:id="rId269" minRId="1599" maxRId="1608">
    <sheetIdMap count="2">
      <sheetId val="1"/>
      <sheetId val="2"/>
    </sheetIdMap>
  </header>
  <header guid="{8EDEAA6F-6C58-4243-BCF6-FE08AC12F4CC}" dateTime="2021-02-05T13:23:28" maxSheetId="3" userName="Залецкая Ольга Генадьевна" r:id="rId270" minRId="1609">
    <sheetIdMap count="2">
      <sheetId val="1"/>
      <sheetId val="2"/>
    </sheetIdMap>
  </header>
  <header guid="{F4AA6810-17E6-4515-BBF7-43433EB9DFC8}" dateTime="2021-02-05T13:24:22" maxSheetId="3" userName="Залецкая Ольга Генадьевна" r:id="rId271" minRId="1610">
    <sheetIdMap count="2">
      <sheetId val="1"/>
      <sheetId val="2"/>
    </sheetIdMap>
  </header>
  <header guid="{ECC3ABE4-EAB5-4951-80FD-436E2573A0CF}" dateTime="2021-02-05T13:25:36" maxSheetId="3" userName="Залецкая Ольга Генадьевна" r:id="rId272" minRId="1611">
    <sheetIdMap count="2">
      <sheetId val="1"/>
      <sheetId val="2"/>
    </sheetIdMap>
  </header>
  <header guid="{9B7F608C-02E1-4E94-A4AD-34F18A693ED5}" dateTime="2021-02-05T13:28:13" maxSheetId="3" userName="Залецкая Ольга Генадьевна" r:id="rId273" minRId="1612">
    <sheetIdMap count="2">
      <sheetId val="1"/>
      <sheetId val="2"/>
    </sheetIdMap>
  </header>
  <header guid="{FE6C7405-4363-4D0E-8241-9B1D2B658645}" dateTime="2021-02-05T13:31:08" maxSheetId="3" userName="Залецкая Ольга Генадьевна" r:id="rId274">
    <sheetIdMap count="2">
      <sheetId val="1"/>
      <sheetId val="2"/>
    </sheetIdMap>
  </header>
  <header guid="{9BA318FE-FD3A-488F-A01A-B1881C69758D}" dateTime="2021-02-05T13:35:59" maxSheetId="3" userName="Крыжановская Анна Александровна" r:id="rId275" minRId="1619">
    <sheetIdMap count="2">
      <sheetId val="1"/>
      <sheetId val="2"/>
    </sheetIdMap>
  </header>
  <header guid="{3C239E34-8193-4D63-BA89-31345CAD0650}" dateTime="2021-02-05T13:36:31" maxSheetId="3" userName="Крыжановская Анна Александровна" r:id="rId276" minRId="1621">
    <sheetIdMap count="2">
      <sheetId val="1"/>
      <sheetId val="2"/>
    </sheetIdMap>
  </header>
  <header guid="{170C89F6-7AB4-4327-BC65-248B43B6B3A4}" dateTime="2021-02-05T13:37:00" maxSheetId="3" userName="Крыжановская Анна Александровна" r:id="rId277" minRId="1622">
    <sheetIdMap count="2">
      <sheetId val="1"/>
      <sheetId val="2"/>
    </sheetIdMap>
  </header>
  <header guid="{15FBEFB2-49FE-4E7E-BCD7-E81FDB896BBE}" dateTime="2021-02-05T13:37:48" maxSheetId="3" userName="Крыжановская Анна Александровна" r:id="rId278" minRId="1623">
    <sheetIdMap count="2">
      <sheetId val="1"/>
      <sheetId val="2"/>
    </sheetIdMap>
  </header>
  <header guid="{9EFD484A-EAAD-4A48-8C55-CAC57AD20B65}" dateTime="2021-02-05T13:38:16" maxSheetId="3" userName="Крыжановская Анна Александровна" r:id="rId279" minRId="1624">
    <sheetIdMap count="2">
      <sheetId val="1"/>
      <sheetId val="2"/>
    </sheetIdMap>
  </header>
  <header guid="{48FB9069-2C9F-45CF-9CA2-AB4D77CB8403}" dateTime="2021-02-05T13:38:34" maxSheetId="3" userName="Крыжановская Анна Александровна" r:id="rId280" minRId="1625">
    <sheetIdMap count="2">
      <sheetId val="1"/>
      <sheetId val="2"/>
    </sheetIdMap>
  </header>
  <header guid="{21D98A96-78F8-4CE2-A951-3668E2D164A7}" dateTime="2021-02-05T13:41:06" maxSheetId="3" userName="Крыжановская Анна Александровна" r:id="rId281" minRId="1626">
    <sheetIdMap count="2">
      <sheetId val="1"/>
      <sheetId val="2"/>
    </sheetIdMap>
  </header>
  <header guid="{11ED3325-5F49-4B46-B0C9-F5C96C38DD52}" dateTime="2021-02-05T13:42:27" maxSheetId="3" userName="Фесик Светлана Викторовна" r:id="rId282" minRId="1627" maxRId="1660">
    <sheetIdMap count="2">
      <sheetId val="1"/>
      <sheetId val="2"/>
    </sheetIdMap>
  </header>
  <header guid="{1DED0978-C7AB-4A7F-875E-3766A8DBB5A9}" dateTime="2021-02-05T13:43:00" maxSheetId="3" userName="Крыжановская Анна Александровна" r:id="rId283" minRId="1664">
    <sheetIdMap count="2">
      <sheetId val="1"/>
      <sheetId val="2"/>
    </sheetIdMap>
  </header>
  <header guid="{54741102-8DF5-4989-AEDB-3D1C0C4B2584}" dateTime="2021-02-05T13:45:22" maxSheetId="3" userName="Крыжановская Анна Александровна" r:id="rId284" minRId="1665">
    <sheetIdMap count="2">
      <sheetId val="1"/>
      <sheetId val="2"/>
    </sheetIdMap>
  </header>
  <header guid="{0988EB2B-DB07-4E36-BDFF-145DD9335B0D}" dateTime="2021-02-05T13:46:18" maxSheetId="3" userName="Крыжановская Анна Александровна" r:id="rId285" minRId="1666">
    <sheetIdMap count="2">
      <sheetId val="1"/>
      <sheetId val="2"/>
    </sheetIdMap>
  </header>
  <header guid="{E65E2BAB-56BC-483B-BFA6-681980C7FB81}" dateTime="2021-02-05T13:46:51" maxSheetId="3" userName="Крыжановская Анна Александровна" r:id="rId286" minRId="1667">
    <sheetIdMap count="2">
      <sheetId val="1"/>
      <sheetId val="2"/>
    </sheetIdMap>
  </header>
  <header guid="{70863FD0-873E-42B2-AF62-1A5CD288E84D}" dateTime="2021-02-05T13:47:39" maxSheetId="3" userName="Крыжановская Анна Александровна" r:id="rId287" minRId="1668">
    <sheetIdMap count="2">
      <sheetId val="1"/>
      <sheetId val="2"/>
    </sheetIdMap>
  </header>
  <header guid="{B33145E8-6EBC-41BC-B246-00338F289E33}" dateTime="2021-02-05T13:48:34" maxSheetId="3" userName="Крыжановская Анна Александровна" r:id="rId288" minRId="1669">
    <sheetIdMap count="2">
      <sheetId val="1"/>
      <sheetId val="2"/>
    </sheetIdMap>
  </header>
  <header guid="{351C81E6-CF3C-4900-B56C-26DA4EDECC6A}" dateTime="2021-02-05T13:49:19" maxSheetId="3" userName="Крыжановская Анна Александровна" r:id="rId289" minRId="1670">
    <sheetIdMap count="2">
      <sheetId val="1"/>
      <sheetId val="2"/>
    </sheetIdMap>
  </header>
  <header guid="{D06792BA-0C7D-42B6-8B0F-B7FB53B347A3}" dateTime="2021-02-05T13:50:44" maxSheetId="3" userName="Крыжановская Анна Александровна" r:id="rId290" minRId="1671">
    <sheetIdMap count="2">
      <sheetId val="1"/>
      <sheetId val="2"/>
    </sheetIdMap>
  </header>
  <header guid="{8D7A025D-1250-4267-B1CC-33C0AAED5BA8}" dateTime="2021-02-05T13:51:15" maxSheetId="3" userName="Крыжановская Анна Александровна" r:id="rId291" minRId="1673">
    <sheetIdMap count="2">
      <sheetId val="1"/>
      <sheetId val="2"/>
    </sheetIdMap>
  </header>
  <header guid="{210551E2-8057-4FC7-AF5D-B5025BA1714B}" dateTime="2021-02-05T13:55:43" maxSheetId="3" userName="Крыжановская Анна Александровна" r:id="rId292" minRId="1674">
    <sheetIdMap count="2">
      <sheetId val="1"/>
      <sheetId val="2"/>
    </sheetIdMap>
  </header>
  <header guid="{46F38D49-1E78-4A23-8C3F-C642B8234734}" dateTime="2021-02-05T13:57:03" maxSheetId="3" userName="Крыжановская Анна Александровна" r:id="rId293" minRId="1675">
    <sheetIdMap count="2">
      <sheetId val="1"/>
      <sheetId val="2"/>
    </sheetIdMap>
  </header>
  <header guid="{6DA5C8AF-53B3-4F9B-9A58-ABFA07D298AB}" dateTime="2021-02-05T14:00:49" maxSheetId="3" userName="Фесик Светлана Викторовна" r:id="rId294" minRId="1677" maxRId="1761">
    <sheetIdMap count="2">
      <sheetId val="1"/>
      <sheetId val="2"/>
    </sheetIdMap>
  </header>
  <header guid="{CD89D9DF-8196-4A33-B2C4-49635F23D02F}" dateTime="2021-02-05T14:09:23" maxSheetId="3" userName="Крыжановская Анна Александровна" r:id="rId295" minRId="1765">
    <sheetIdMap count="2">
      <sheetId val="1"/>
      <sheetId val="2"/>
    </sheetIdMap>
  </header>
  <header guid="{40583417-2FA4-4157-A7DB-28A8BFBE172C}" dateTime="2021-02-05T14:09:39" maxSheetId="3" userName="Крыжановская Анна Александровна" r:id="rId296" minRId="1767">
    <sheetIdMap count="2">
      <sheetId val="1"/>
      <sheetId val="2"/>
    </sheetIdMap>
  </header>
  <header guid="{589BCD9C-EC03-45E6-83A2-37F596DCCF34}" dateTime="2021-02-05T14:10:44" maxSheetId="3" userName="Крыжановская Анна Александровна" r:id="rId297" minRId="1768">
    <sheetIdMap count="2">
      <sheetId val="1"/>
      <sheetId val="2"/>
    </sheetIdMap>
  </header>
  <header guid="{6143A240-1FEA-4B81-AFA4-76ABB312CF09}" dateTime="2021-02-05T14:11:13" maxSheetId="3" userName="Фесик Светлана Викторовна" r:id="rId298" minRId="1769" maxRId="1846">
    <sheetIdMap count="2">
      <sheetId val="1"/>
      <sheetId val="2"/>
    </sheetIdMap>
  </header>
  <header guid="{D67DE551-1FFC-4747-B240-814FF1601597}" dateTime="2021-02-05T14:11:26" maxSheetId="3" userName="Крыжановская Анна Александровна" r:id="rId299" minRId="1847">
    <sheetIdMap count="2">
      <sheetId val="1"/>
      <sheetId val="2"/>
    </sheetIdMap>
  </header>
  <header guid="{AEB674D9-CDB1-49EE-A37A-F0D52DBC6F38}" dateTime="2021-02-05T14:13:44" maxSheetId="3" userName="Крыжановская Анна Александровна" r:id="rId300" minRId="1848">
    <sheetIdMap count="2">
      <sheetId val="1"/>
      <sheetId val="2"/>
    </sheetIdMap>
  </header>
  <header guid="{876E8448-17ED-4A40-B120-174EDB4ED045}" dateTime="2021-02-05T14:15:09" maxSheetId="3" userName="Крыжановская Анна Александровна" r:id="rId301" minRId="1849">
    <sheetIdMap count="2">
      <sheetId val="1"/>
      <sheetId val="2"/>
    </sheetIdMap>
  </header>
  <header guid="{D1A72C47-A121-44B5-9B0A-2AC80266F289}" dateTime="2021-02-05T14:15:47" maxSheetId="3" userName="Крыжановская Анна Александровна" r:id="rId302" minRId="1850" maxRId="1855">
    <sheetIdMap count="2">
      <sheetId val="1"/>
      <sheetId val="2"/>
    </sheetIdMap>
  </header>
  <header guid="{D94F193F-5088-48A4-B479-8B30FF238191}" dateTime="2021-02-05T14:17:47" maxSheetId="3" userName="Крыжановская Анна Александровна" r:id="rId303" minRId="1856" maxRId="1859">
    <sheetIdMap count="2">
      <sheetId val="1"/>
      <sheetId val="2"/>
    </sheetIdMap>
  </header>
  <header guid="{85354CC7-1D55-41AA-B571-770B9567F29E}" dateTime="2021-02-05T14:19:23" maxSheetId="3" userName="Крыжановская Анна Александровна" r:id="rId304" minRId="1860" maxRId="1868">
    <sheetIdMap count="2">
      <sheetId val="1"/>
      <sheetId val="2"/>
    </sheetIdMap>
  </header>
  <header guid="{A0177C23-A088-479E-9BCD-7C5D238FFC1D}" dateTime="2021-02-05T14:19:33" maxSheetId="3" userName="Крыжановская Анна Александровна" r:id="rId305">
    <sheetIdMap count="2">
      <sheetId val="1"/>
      <sheetId val="2"/>
    </sheetIdMap>
  </header>
  <header guid="{73558996-B209-4AB2-92E7-634529D7ADDB}" dateTime="2021-02-05T14:20:03" maxSheetId="3" userName="Крыжановская Анна Александровна" r:id="rId306">
    <sheetIdMap count="2">
      <sheetId val="1"/>
      <sheetId val="2"/>
    </sheetIdMap>
  </header>
  <header guid="{7FE41414-9C0D-4FAA-84C3-42184D743C77}" dateTime="2021-02-05T14:20:29" maxSheetId="3" userName="Крыжановская Анна Александровна" r:id="rId307">
    <sheetIdMap count="2">
      <sheetId val="1"/>
      <sheetId val="2"/>
    </sheetIdMap>
  </header>
  <header guid="{C5197018-88AD-4246-B850-4E9FE40FB17E}" dateTime="2021-02-05T14:22:18" maxSheetId="3" userName="Крыжановская Анна Александровна" r:id="rId308" minRId="1869">
    <sheetIdMap count="2">
      <sheetId val="1"/>
      <sheetId val="2"/>
    </sheetIdMap>
  </header>
  <header guid="{0B4041F2-2EC7-42F5-8DF0-2D5CFB2DA272}" dateTime="2021-02-05T14:23:46" maxSheetId="3" userName="Крыжановская Анна Александровна" r:id="rId309" minRId="1870" maxRId="1873">
    <sheetIdMap count="2">
      <sheetId val="1"/>
      <sheetId val="2"/>
    </sheetIdMap>
  </header>
  <header guid="{E5B1CDC7-0863-4D17-B825-41E872E87C5E}" dateTime="2021-02-05T14:24:39" maxSheetId="3" userName="Крыжановская Анна Александровна" r:id="rId310">
    <sheetIdMap count="2">
      <sheetId val="1"/>
      <sheetId val="2"/>
    </sheetIdMap>
  </header>
  <header guid="{A8DF4843-4ED3-4049-BA9E-BC633F693EC3}" dateTime="2021-02-05T14:25:05" maxSheetId="3" userName="Фесик Светлана Викторовна" r:id="rId311" minRId="1874" maxRId="1896">
    <sheetIdMap count="2">
      <sheetId val="1"/>
      <sheetId val="2"/>
    </sheetIdMap>
  </header>
  <header guid="{633DE7CB-F41C-4B45-9D2F-C5D1FD939AAC}" dateTime="2021-02-05T14:26:05" maxSheetId="3" userName="Фесик Светлана Викторовна" r:id="rId312" minRId="1900" maxRId="1919">
    <sheetIdMap count="2">
      <sheetId val="1"/>
      <sheetId val="2"/>
    </sheetIdMap>
  </header>
  <header guid="{07B7209E-16DA-4E72-80A6-BE8A1DBBC4C2}" dateTime="2021-02-05T14:34:18" maxSheetId="3" userName="Астахова Анна Владимировна" r:id="rId313" minRId="1920" maxRId="1932">
    <sheetIdMap count="2">
      <sheetId val="1"/>
      <sheetId val="2"/>
    </sheetIdMap>
  </header>
  <header guid="{4B25A8BC-B087-43A9-8908-2956E58BFCE5}" dateTime="2021-02-05T14:37:59" maxSheetId="3" userName="Крыжановская Анна Александровна" r:id="rId314" minRId="1936">
    <sheetIdMap count="2">
      <sheetId val="1"/>
      <sheetId val="2"/>
    </sheetIdMap>
  </header>
  <header guid="{CEAA3CD4-BAC1-4A66-8F90-07169D13D8C1}" dateTime="2021-02-05T14:38:50" maxSheetId="3" userName="Крыжановская Анна Александровна" r:id="rId315">
    <sheetIdMap count="2">
      <sheetId val="1"/>
      <sheetId val="2"/>
    </sheetIdMap>
  </header>
  <header guid="{2691E802-532B-49B5-9AB1-3EA6B4E4D547}" dateTime="2021-02-05T14:43:35" maxSheetId="3" userName="Астахова Анна Владимировна" r:id="rId316" minRId="1938">
    <sheetIdMap count="2">
      <sheetId val="1"/>
      <sheetId val="2"/>
    </sheetIdMap>
  </header>
  <header guid="{7F7B24E9-2886-4921-A42A-F86986031655}" dateTime="2021-02-05T14:44:09" maxSheetId="3" userName="Крыжановская Анна Александровна" r:id="rId317" minRId="1942">
    <sheetIdMap count="2">
      <sheetId val="1"/>
      <sheetId val="2"/>
    </sheetIdMap>
  </header>
  <header guid="{D41A0FF2-AD07-4984-B96F-FD1ECB928DE3}" dateTime="2021-02-05T14:51:46" maxSheetId="3" userName="Фесик Светлана Викторовна" r:id="rId318" minRId="1943" maxRId="1993">
    <sheetIdMap count="2">
      <sheetId val="1"/>
      <sheetId val="2"/>
    </sheetIdMap>
  </header>
  <header guid="{41486762-5358-4999-8BB2-67B4B756745B}" dateTime="2021-02-05T14:55:58" maxSheetId="3" userName="Фесик Светлана Викторовна" r:id="rId319" minRId="1997">
    <sheetIdMap count="2">
      <sheetId val="1"/>
      <sheetId val="2"/>
    </sheetIdMap>
  </header>
  <header guid="{02897201-61B4-4290-9AEA-1E8FAE306828}" dateTime="2021-02-05T14:57:20" maxSheetId="3" userName="Фесик Светлана Викторовна" r:id="rId320">
    <sheetIdMap count="2">
      <sheetId val="1"/>
      <sheetId val="2"/>
    </sheetIdMap>
  </header>
  <header guid="{7927BE3C-3B22-462C-BA77-20A3696DE2B3}" dateTime="2021-02-05T15:00:51" maxSheetId="3" userName="Фесик Светлана Викторовна" r:id="rId321" minRId="1998" maxRId="1999">
    <sheetIdMap count="2">
      <sheetId val="1"/>
      <sheetId val="2"/>
    </sheetIdMap>
  </header>
  <header guid="{05080BBB-B46E-4D4D-B8D3-815EDDC996C7}" dateTime="2021-02-05T15:01:30" maxSheetId="3" userName="Фесик Светлана Викторовна" r:id="rId322" minRId="2000" maxRId="2005">
    <sheetIdMap count="2">
      <sheetId val="1"/>
      <sheetId val="2"/>
    </sheetIdMap>
  </header>
  <header guid="{47069F45-71F4-46F3-B155-970C3AB71DF4}" dateTime="2021-02-05T15:18:16" maxSheetId="3" userName="Фесик Светлана Викторовна" r:id="rId323" minRId="2006" maxRId="2010">
    <sheetIdMap count="2">
      <sheetId val="1"/>
      <sheetId val="2"/>
    </sheetIdMap>
  </header>
  <header guid="{BDAEF62F-85C6-4A53-A8BF-9058027B13DA}" dateTime="2021-02-05T15:23:23" maxSheetId="3" userName="Крыжановская Анна Александровна" r:id="rId324" minRId="2011">
    <sheetIdMap count="2">
      <sheetId val="1"/>
      <sheetId val="2"/>
    </sheetIdMap>
  </header>
  <header guid="{3CB422E2-68FB-47E3-82D1-4F1C9AF1063F}" dateTime="2021-02-05T15:24:27" maxSheetId="3" userName="Крыжановская Анна Александровна" r:id="rId325" minRId="2013">
    <sheetIdMap count="2">
      <sheetId val="1"/>
      <sheetId val="2"/>
    </sheetIdMap>
  </header>
  <header guid="{6EC5C3E7-2A50-4472-8D2E-49E8EEB8D8ED}" dateTime="2021-02-05T15:31:21" maxSheetId="3" userName="Крыжановская Анна Александровна" r:id="rId326" minRId="2015">
    <sheetIdMap count="2">
      <sheetId val="1"/>
      <sheetId val="2"/>
    </sheetIdMap>
  </header>
  <header guid="{30E98250-0001-4056-B330-084AED596C8C}" dateTime="2021-02-05T15:33:27" maxSheetId="3" userName="Фесик Светлана Викторовна" r:id="rId327" minRId="2016">
    <sheetIdMap count="2">
      <sheetId val="1"/>
      <sheetId val="2"/>
    </sheetIdMap>
  </header>
  <header guid="{140A3590-2706-4C02-82C1-402CBDBC100C}" dateTime="2021-02-05T15:34:47" maxSheetId="3" userName="Крыжановская Анна Александровна" r:id="rId328">
    <sheetIdMap count="2">
      <sheetId val="1"/>
      <sheetId val="2"/>
    </sheetIdMap>
  </header>
  <header guid="{51464524-5070-4C4E-9515-A82695DED3A6}" dateTime="2021-02-05T15:42:00" maxSheetId="3" userName="Астахова Анна Владимировна" r:id="rId329" minRId="2018">
    <sheetIdMap count="2">
      <sheetId val="1"/>
      <sheetId val="2"/>
    </sheetIdMap>
  </header>
  <header guid="{6B1F5C4C-95C2-41FD-845F-7F8A428F8F2C}" dateTime="2021-02-05T15:44:22" maxSheetId="3" userName="Астахова Анна Владимировна" r:id="rId330" minRId="2022">
    <sheetIdMap count="2">
      <sheetId val="1"/>
      <sheetId val="2"/>
    </sheetIdMap>
  </header>
  <header guid="{B092EC55-BC97-41C3-B5D9-2FBDB27C8B7D}" dateTime="2021-02-05T15:45:24" maxSheetId="3" userName="Астахова Анна Владимировна" r:id="rId331" minRId="2023">
    <sheetIdMap count="2">
      <sheetId val="1"/>
      <sheetId val="2"/>
    </sheetIdMap>
  </header>
  <header guid="{190DD3F4-143E-4D5C-BC50-BDB47B2879E8}" dateTime="2021-02-05T15:48:03" maxSheetId="3" userName="Фесик Светлана Викторовна" r:id="rId332" minRId="2024" maxRId="2028">
    <sheetIdMap count="2">
      <sheetId val="1"/>
      <sheetId val="2"/>
    </sheetIdMap>
  </header>
  <header guid="{6E705B9B-4B20-4C14-86AE-8E8480C6C5B4}" dateTime="2021-02-05T15:50:17" maxSheetId="3" userName="Фесик Светлана Викторовна" r:id="rId333" minRId="2029">
    <sheetIdMap count="2">
      <sheetId val="1"/>
      <sheetId val="2"/>
    </sheetIdMap>
  </header>
  <header guid="{7FD5B4F7-5A79-40E2-9FBD-7CFB31EED0D0}" dateTime="2021-02-05T15:52:02" maxSheetId="3" userName="Астахова Анна Владимировна" r:id="rId334" minRId="2033">
    <sheetIdMap count="2">
      <sheetId val="1"/>
      <sheetId val="2"/>
    </sheetIdMap>
  </header>
  <header guid="{E362D651-6A77-426D-A128-46EFCAECB7DB}" dateTime="2021-02-05T15:52:26" maxSheetId="3" userName="Астахова Анна Владимировна" r:id="rId335" minRId="2034">
    <sheetIdMap count="2">
      <sheetId val="1"/>
      <sheetId val="2"/>
    </sheetIdMap>
  </header>
  <header guid="{EADAE4AE-B6FD-4C48-BFD2-2FB72B60EE97}" dateTime="2021-02-05T15:53:15" maxSheetId="3" userName="Астахова Анна Владимировна" r:id="rId336">
    <sheetIdMap count="2">
      <sheetId val="1"/>
      <sheetId val="2"/>
    </sheetIdMap>
  </header>
  <header guid="{7C464855-86B0-4403-A0A8-E6A15ADBC89A}" dateTime="2021-02-05T16:06:56" maxSheetId="3" userName="Астахова Анна Владимировна" r:id="rId337">
    <sheetIdMap count="2">
      <sheetId val="1"/>
      <sheetId val="2"/>
    </sheetIdMap>
  </header>
  <header guid="{49B3C7C7-C1E2-4041-B84E-EF129399A28E}" dateTime="2021-02-05T16:14:21" maxSheetId="3" userName="Астахова Анна Владимировна" r:id="rId338" minRId="2038">
    <sheetIdMap count="2">
      <sheetId val="1"/>
      <sheetId val="2"/>
    </sheetIdMap>
  </header>
  <header guid="{E06495D2-1CB7-49E4-BC98-BE71DEB174FB}" dateTime="2021-02-05T16:15:52" maxSheetId="3" userName="Астахова Анна Владимировна" r:id="rId339" minRId="2042">
    <sheetIdMap count="2">
      <sheetId val="1"/>
      <sheetId val="2"/>
    </sheetIdMap>
  </header>
  <header guid="{976C7A39-4996-48E1-8001-839169A3278E}" dateTime="2021-02-05T16:17:36" maxSheetId="3" userName="Астахова Анна Владимировна" r:id="rId340" minRId="2046" maxRId="2051">
    <sheetIdMap count="2">
      <sheetId val="1"/>
      <sheetId val="2"/>
    </sheetIdMap>
  </header>
  <header guid="{FE16F0B1-A8E9-4FF1-BA15-435D9F4A4134}" dateTime="2021-02-05T16:18:36" maxSheetId="3" userName="Астахова Анна Владимировна" r:id="rId341" minRId="2052" maxRId="2057">
    <sheetIdMap count="2">
      <sheetId val="1"/>
      <sheetId val="2"/>
    </sheetIdMap>
  </header>
  <header guid="{D96DD89C-9FD2-4F99-B4A9-005A634B2114}" dateTime="2021-02-05T16:29:06" maxSheetId="3" userName="Залецкая Ольга Генадьевна" r:id="rId342" minRId="2058">
    <sheetIdMap count="2">
      <sheetId val="1"/>
      <sheetId val="2"/>
    </sheetIdMap>
  </header>
  <header guid="{D4765D48-2091-4DCE-BFBB-E3DA0A075AFA}" dateTime="2021-02-05T16:30:02" maxSheetId="3" userName="Астахова Анна Владимировна" r:id="rId343" minRId="2062">
    <sheetIdMap count="2">
      <sheetId val="1"/>
      <sheetId val="2"/>
    </sheetIdMap>
  </header>
  <header guid="{B1B7AD2E-F0F1-417E-99F9-E09EDA3F7F0F}" dateTime="2021-02-05T16:32:14" maxSheetId="3" userName="Астахова Анна Владимировна" r:id="rId344" minRId="2063" maxRId="2067">
    <sheetIdMap count="2">
      <sheetId val="1"/>
      <sheetId val="2"/>
    </sheetIdMap>
  </header>
  <header guid="{2D064BE8-E1E4-4460-8B54-AF429C09E79B}" dateTime="2021-02-05T16:33:42" maxSheetId="3" userName="Фесик Светлана Викторовна" r:id="rId345" minRId="2068">
    <sheetIdMap count="2">
      <sheetId val="1"/>
      <sheetId val="2"/>
    </sheetIdMap>
  </header>
  <header guid="{8B0C3BF7-FFEA-49AC-AFE4-E6E65F9E7969}" dateTime="2021-02-05T16:33:54" maxSheetId="3" userName="Перевощикова Анна Васильевна" r:id="rId346">
    <sheetIdMap count="2">
      <sheetId val="1"/>
      <sheetId val="2"/>
    </sheetIdMap>
  </header>
  <header guid="{6B9BFCF7-D0FA-4F2C-B273-136F0A3427F3}" dateTime="2021-02-05T16:34:33" maxSheetId="3" userName="Перевощикова Анна Васильевна" r:id="rId347" minRId="2074">
    <sheetIdMap count="2">
      <sheetId val="1"/>
      <sheetId val="2"/>
    </sheetIdMap>
  </header>
  <header guid="{EA2B4845-EDCF-4368-BEE3-F9F6B62AA814}" dateTime="2021-02-05T16:34:59" maxSheetId="3" userName="Астахова Анна Владимировна" r:id="rId348" minRId="2075">
    <sheetIdMap count="2">
      <sheetId val="1"/>
      <sheetId val="2"/>
    </sheetIdMap>
  </header>
  <header guid="{B6335C25-894A-4900-89D0-09BDCA47B8E1}" dateTime="2021-02-05T16:36:40" maxSheetId="3" userName="Астахова Анна Владимировна" r:id="rId349" minRId="2076">
    <sheetIdMap count="2">
      <sheetId val="1"/>
      <sheetId val="2"/>
    </sheetIdMap>
  </header>
  <header guid="{103F9F30-E447-4CE6-9F1A-99D7C778CFAA}" dateTime="2021-02-05T16:36:52" maxSheetId="3" userName="Астахова Анна Владимировна" r:id="rId350">
    <sheetIdMap count="2">
      <sheetId val="1"/>
      <sheetId val="2"/>
    </sheetIdMap>
  </header>
  <header guid="{805E7C01-F2D8-4F89-9B60-4384CB9CA84E}" dateTime="2021-02-05T16:38:16" maxSheetId="3" userName="Залецкая Ольга Генадьевна" r:id="rId351" minRId="2077">
    <sheetIdMap count="2">
      <sheetId val="1"/>
      <sheetId val="2"/>
    </sheetIdMap>
  </header>
  <header guid="{25FE1E6E-0631-40B8-BBB3-58DBB674DEC0}" dateTime="2021-02-05T16:43:16" maxSheetId="3" userName="Залецкая Ольга Генадьевна" r:id="rId352" minRId="2081">
    <sheetIdMap count="2">
      <sheetId val="1"/>
      <sheetId val="2"/>
    </sheetIdMap>
  </header>
  <header guid="{21E70CAD-D234-40F0-A033-128813484864}" dateTime="2021-02-05T16:51:10" maxSheetId="3" userName="Астахова Анна Владимировна" r:id="rId353" minRId="2085">
    <sheetIdMap count="2">
      <sheetId val="1"/>
      <sheetId val="2"/>
    </sheetIdMap>
  </header>
  <header guid="{9DCCBBF9-A9E4-46D9-BA7E-2C548A922CC1}" dateTime="2021-02-05T16:53:19" maxSheetId="3" userName="Астахова Анна Владимировна" r:id="rId354" minRId="2086">
    <sheetIdMap count="2">
      <sheetId val="1"/>
      <sheetId val="2"/>
    </sheetIdMap>
  </header>
  <header guid="{960E0938-ADFC-44DE-95C4-38E6853CA680}" dateTime="2021-02-06T13:23:56" maxSheetId="3" userName="Астахова Анна Владимировна" r:id="rId355">
    <sheetIdMap count="2">
      <sheetId val="1"/>
      <sheetId val="2"/>
    </sheetIdMap>
  </header>
  <header guid="{00464EEA-5254-4017-B959-01DB3FD38A73}" dateTime="2021-02-06T13:26:57" maxSheetId="3" userName="Астахова Анна Владимировна" r:id="rId356" minRId="2090">
    <sheetIdMap count="2">
      <sheetId val="1"/>
      <sheetId val="2"/>
    </sheetIdMap>
  </header>
  <header guid="{A7171B51-A09A-40F9-82CF-A256E9AAFD20}" dateTime="2021-02-06T13:36:12" maxSheetId="3" userName="Астахова Анна Владимировна" r:id="rId357" minRId="2094" maxRId="2095">
    <sheetIdMap count="2">
      <sheetId val="1"/>
      <sheetId val="2"/>
    </sheetIdMap>
  </header>
  <header guid="{6E3138E4-B1C8-4DA1-93B1-C7F9F058C928}" dateTime="2021-02-06T13:38:28" maxSheetId="3" userName="Астахова Анна Владимировна" r:id="rId358" minRId="2096">
    <sheetIdMap count="2">
      <sheetId val="1"/>
      <sheetId val="2"/>
    </sheetIdMap>
  </header>
  <header guid="{4623ECD0-903A-490E-8F29-BACE94F022B3}" dateTime="2021-02-06T13:46:38" maxSheetId="3" userName="Маганёва Екатерина Николаевна" r:id="rId359">
    <sheetIdMap count="2">
      <sheetId val="1"/>
      <sheetId val="2"/>
    </sheetIdMap>
  </header>
  <header guid="{B5565F50-F265-4552-BF11-AFBE9ED3447E}" dateTime="2021-02-06T14:04:13" maxSheetId="3" userName="Астахова Анна Владимировна" r:id="rId360">
    <sheetIdMap count="2">
      <sheetId val="1"/>
      <sheetId val="2"/>
    </sheetIdMap>
  </header>
  <header guid="{DA1BD97B-B624-4D19-A5DA-C976E0602B31}" dateTime="2021-02-06T14:07:07" maxSheetId="3" userName="Астахова Анна Владимировна" r:id="rId361" minRId="2107" maxRId="2111">
    <sheetIdMap count="2">
      <sheetId val="1"/>
      <sheetId val="2"/>
    </sheetIdMap>
  </header>
  <header guid="{246EA72B-11A6-4366-9C06-992CF8F0B336}" dateTime="2021-02-06T14:08:20" maxSheetId="3" userName="Астахова Анна Владимировна" r:id="rId362" minRId="2115">
    <sheetIdMap count="2">
      <sheetId val="1"/>
      <sheetId val="2"/>
    </sheetIdMap>
  </header>
  <header guid="{D565A2CD-91CA-4090-8551-C076725ACB51}" dateTime="2021-02-06T14:08:53" maxSheetId="3" userName="Астахова Анна Владимировна" r:id="rId363">
    <sheetIdMap count="2">
      <sheetId val="1"/>
      <sheetId val="2"/>
    </sheetIdMap>
  </header>
  <header guid="{D19FDC96-3497-45A6-B203-DBEBB0D88320}" dateTime="2021-02-08T13:50:12" maxSheetId="3" userName="Астахова Анна Владимировна" r:id="rId364" minRId="2116">
    <sheetIdMap count="2">
      <sheetId val="1"/>
      <sheetId val="2"/>
    </sheetIdMap>
  </header>
  <header guid="{ED93348C-DEFF-4EA2-B01D-F6A5ED8097B1}" dateTime="2021-02-08T13:51:12" maxSheetId="3" userName="Астахова Анна Владимировна" r:id="rId365" minRId="2120">
    <sheetIdMap count="2">
      <sheetId val="1"/>
      <sheetId val="2"/>
    </sheetIdMap>
  </header>
  <header guid="{667F55B8-3882-40B2-B814-E4DC0FE49ACB}" dateTime="2021-02-08T13:52:24" maxSheetId="3" userName="Астахова Анна Владимировна" r:id="rId366">
    <sheetIdMap count="2">
      <sheetId val="1"/>
      <sheetId val="2"/>
    </sheetIdMap>
  </header>
  <header guid="{E58550F4-2F61-4293-8046-F8ED169A8052}" dateTime="2021-02-08T13:53:18" maxSheetId="3" userName="Астахова Анна Владимировна" r:id="rId367" minRId="2124">
    <sheetIdMap count="2">
      <sheetId val="1"/>
      <sheetId val="2"/>
    </sheetIdMap>
  </header>
  <header guid="{E58A9F01-B53C-4967-9EF4-0CA607F83734}" dateTime="2021-02-08T17:41:52" maxSheetId="3" userName="Шулепова Ольга Анатольевна" r:id="rId368">
    <sheetIdMap count="2">
      <sheetId val="1"/>
      <sheetId val="2"/>
    </sheetIdMap>
  </header>
  <header guid="{6D5628B3-3038-4D00-9CA0-0168A21539CC}" dateTime="2021-02-08T17:47:52" maxSheetId="3" userName="Шулепова Ольга Анатольевна" r:id="rId369" minRId="2128" maxRId="2130">
    <sheetIdMap count="2">
      <sheetId val="1"/>
      <sheetId val="2"/>
    </sheetIdMap>
  </header>
  <header guid="{57733518-FFC5-4277-A9CF-B9C445407EFE}" dateTime="2021-02-08T17:49:29" maxSheetId="3" userName="Шулепова Ольга Анатольевна" r:id="rId370">
    <sheetIdMap count="2">
      <sheetId val="1"/>
      <sheetId val="2"/>
    </sheetIdMap>
  </header>
  <header guid="{197F8D6D-7705-4AF7-ACCE-5EA586376ADE}" dateTime="2021-02-08T17:55:12" maxSheetId="3" userName="Шулепова Ольга Анатольевна" r:id="rId371" minRId="2137">
    <sheetIdMap count="2">
      <sheetId val="1"/>
      <sheetId val="2"/>
    </sheetIdMap>
  </header>
  <header guid="{6E4B3438-2518-455C-A51E-B5BDE950A075}" dateTime="2021-02-08T17:55:28" maxSheetId="3" userName="Шулепова Ольга Анатольевна" r:id="rId372">
    <sheetIdMap count="2">
      <sheetId val="1"/>
      <sheetId val="2"/>
    </sheetIdMap>
  </header>
  <header guid="{8523DC52-C288-44C7-98E9-D06BF07D47BA}" dateTime="2021-02-10T08:58:47" maxSheetId="3" userName="Вершинина Мария Игоревна" r:id="rId373" minRId="2144" maxRId="2331">
    <sheetIdMap count="2">
      <sheetId val="1"/>
      <sheetId val="2"/>
    </sheetIdMap>
  </header>
  <header guid="{C829876B-20BF-4825-A48A-8E91D2D4E361}" dateTime="2021-02-10T09:02:55" maxSheetId="3" userName="Вершинина Мария Игоревна" r:id="rId374" minRId="2332" maxRId="2519">
    <sheetIdMap count="2">
      <sheetId val="1"/>
      <sheetId val="2"/>
    </sheetIdMap>
  </header>
  <header guid="{9AD4BB02-C288-45E9-BA48-4995A93A74AD}" dateTime="2021-02-10T09:05:11" maxSheetId="3" userName="Вершинина Мария Игоревна" r:id="rId375" minRId="2520" maxRId="2524">
    <sheetIdMap count="2">
      <sheetId val="1"/>
      <sheetId val="2"/>
    </sheetIdMap>
  </header>
  <header guid="{11417F4E-1DBD-4FF5-9B95-922119BA0B39}" dateTime="2021-02-10T09:05:44" maxSheetId="3" userName="Вершинина Мария Игоревна" r:id="rId376" minRId="2525" maxRId="2528">
    <sheetIdMap count="2">
      <sheetId val="1"/>
      <sheetId val="2"/>
    </sheetIdMap>
  </header>
  <header guid="{47CD23D6-9CCF-461C-94EB-2ED218925EFA}" dateTime="2021-02-10T09:05:59" maxSheetId="3" userName="Вершинина Мария Игоревна" r:id="rId377">
    <sheetIdMap count="2">
      <sheetId val="1"/>
      <sheetId val="2"/>
    </sheetIdMap>
  </header>
  <header guid="{4AB44DFC-99BF-4193-AAE0-570EDE1E2ECC}" dateTime="2021-02-10T09:07:38" maxSheetId="3" userName="Вершинина Мария Игоревна" r:id="rId378" minRId="2529">
    <sheetIdMap count="2">
      <sheetId val="1"/>
      <sheetId val="2"/>
    </sheetIdMap>
  </header>
  <header guid="{0FE65BFF-4F3B-43FF-AA5C-5F5FD1BBBD23}" dateTime="2021-02-10T09:07:47" maxSheetId="3" userName="Вершинина Мария Игоревна" r:id="rId379">
    <sheetIdMap count="2">
      <sheetId val="1"/>
      <sheetId val="2"/>
    </sheetIdMap>
  </header>
  <header guid="{EBF21F46-1FB6-4F9C-8DE7-8FDBFFF2C4D5}" dateTime="2021-02-10T10:56:37" maxSheetId="3" userName="Рогожина Ольга Сергеевна" r:id="rId380">
    <sheetIdMap count="2">
      <sheetId val="1"/>
      <sheetId val="2"/>
    </sheetIdMap>
  </header>
  <header guid="{AB12CF75-1990-4E08-851E-9A708DA3BD2E}" dateTime="2021-02-10T11:05:27" maxSheetId="3" userName="Рогожина Ольга Сергеевна" r:id="rId381" minRId="2533" maxRId="2534">
    <sheetIdMap count="2">
      <sheetId val="1"/>
      <sheetId val="2"/>
    </sheetIdMap>
  </header>
  <header guid="{9C402489-0985-4498-A7B3-405411683FAC}" dateTime="2021-02-10T11:07:30" maxSheetId="3" userName="Рогожина Ольга Сергеевна" r:id="rId382" minRId="2538">
    <sheetIdMap count="2">
      <sheetId val="1"/>
      <sheetId val="2"/>
    </sheetIdMap>
  </header>
  <header guid="{20996513-24BE-46E6-8EB9-503D4E8E178B}" dateTime="2021-02-10T11:12:10" maxSheetId="3" userName="Рогожина Ольга Сергеевна" r:id="rId383" minRId="2539">
    <sheetIdMap count="2">
      <sheetId val="1"/>
      <sheetId val="2"/>
    </sheetIdMap>
  </header>
  <header guid="{971AF03B-03C2-4B48-905B-8EE5A28321E3}" dateTime="2021-02-10T11:12:37" maxSheetId="3" userName="Рогожина Ольга Сергеевна" r:id="rId384" minRId="2543" maxRId="2547">
    <sheetIdMap count="2">
      <sheetId val="1"/>
      <sheetId val="2"/>
    </sheetIdMap>
  </header>
  <header guid="{B02F213C-429D-4869-841C-0F94D4F22C30}" dateTime="2021-02-10T14:04:32" maxSheetId="3" userName="Минакова Оксана Сергеевна" r:id="rId385">
    <sheetIdMap count="2">
      <sheetId val="1"/>
      <sheetId val="2"/>
    </sheetIdMap>
  </header>
  <header guid="{77F43E72-28FE-403F-B68C-0C4985F74299}" dateTime="2021-02-10T14:05:06" maxSheetId="3" userName="Минакова Оксана Сергеевна" r:id="rId386" minRId="2551" maxRId="2552">
    <sheetIdMap count="2">
      <sheetId val="1"/>
      <sheetId val="2"/>
    </sheetIdMap>
  </header>
  <header guid="{0CF772D3-F4DD-4D09-959B-25F1EEBA9CB6}" dateTime="2021-02-10T14:34:15" maxSheetId="3" userName="Фесик Светлана Викторовна" r:id="rId387" minRId="2553">
    <sheetIdMap count="2">
      <sheetId val="1"/>
      <sheetId val="2"/>
    </sheetIdMap>
  </header>
</header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9" sId="1" numFmtId="4">
    <oc r="C28">
      <v>237229.76</v>
    </oc>
    <nc r="C28">
      <v>196647.9</v>
    </nc>
  </rcc>
  <rfmt sheetId="1" sqref="C28" start="0" length="2147483647">
    <dxf>
      <font>
        <color auto="1"/>
      </font>
    </dxf>
  </rfmt>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0" sId="1" numFmtId="4">
    <oc r="D28">
      <v>243204.35</v>
    </oc>
    <nc r="D28">
      <v>182279.59</v>
    </nc>
  </rcc>
  <rfmt sheetId="1" sqref="D28" start="0" length="2147483647">
    <dxf>
      <font>
        <color auto="1"/>
      </font>
    </dxf>
  </rfmt>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8" start="0" length="2147483647">
    <dxf>
      <font>
        <color auto="1"/>
      </font>
    </dxf>
  </rfmt>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8" start="0" length="2147483647">
    <dxf>
      <font>
        <color auto="1"/>
      </font>
    </dxf>
  </rfmt>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1" sId="1" numFmtId="4">
    <oc r="G28">
      <v>107356.36</v>
    </oc>
    <nc r="G28">
      <v>157607.19</v>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8" start="0" length="2147483647">
    <dxf>
      <font>
        <color auto="1"/>
      </font>
    </dxf>
  </rfmt>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28" start="0" length="2147483647">
    <dxf>
      <font>
        <color auto="1"/>
      </font>
    </dxf>
  </rfmt>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1:B25">
    <dxf>
      <alignment vertical="top" readingOrder="0"/>
    </dxf>
  </rfmt>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cv guid="{3EEA7E1A-5F2B-4408-A34C-1F0223B5B245}" action="delete"/>
  <rdn rId="0" localSheetId="1" customView="1" name="Z_3EEA7E1A_5F2B_4408_A34C_1F0223B5B245_.wvu.FilterData" hidden="1" oldHidden="1">
    <formula>'на 01.10.2020'!$A$7:$J$433</formula>
    <oldFormula>'на 01.10.2020'!$A$7:$J$433</oldFormula>
  </rdn>
  <rcv guid="{3EEA7E1A-5F2B-4408-A34C-1F0223B5B245}" action="add"/>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3" sId="1" numFmtId="4">
    <oc r="D26">
      <v>310905.46999999997</v>
    </oc>
    <nc r="D26">
      <v>310905.48</v>
    </nc>
  </rc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1:D23" start="0" length="2147483647">
    <dxf>
      <font>
        <color auto="1"/>
      </font>
    </dxf>
  </rfmt>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4" sId="1" numFmtId="4">
    <oc r="G28">
      <v>157607.19</v>
    </oc>
    <nc r="G28">
      <f>157607.19-G29</f>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1:G23" start="0" length="2147483647">
    <dxf>
      <font>
        <color auto="1"/>
      </font>
    </dxf>
  </rfmt>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5" sId="1" numFmtId="4">
    <oc r="G27">
      <v>13792444.07</v>
    </oc>
    <nc r="G27">
      <v>13792444.060000001</v>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1:F23" start="0" length="2147483647">
    <dxf>
      <font>
        <color auto="1"/>
      </font>
    </dxf>
  </rfmt>
  <rfmt sheetId="1" sqref="H21:H23" start="0" length="2147483647">
    <dxf>
      <font>
        <color auto="1"/>
      </font>
    </dxf>
  </rfmt>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E23" start="0" length="2147483647">
    <dxf>
      <font>
        <color auto="1"/>
      </font>
    </dxf>
  </rfmt>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 sId="1">
    <o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9"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6" start="0" length="2147483647">
    <dxf>
      <font>
        <color auto="1"/>
      </font>
    </dxf>
  </rfmt>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01.10.2020'!$A$7:$J$433</formula>
    <oldFormula>'на 01.10.2020'!$A$7:$J$433</oldFormula>
  </rdn>
  <rcv guid="{3EEA7E1A-5F2B-4408-A34C-1F0223B5B245}" action="add"/>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2"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1) наличие остатка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сумме 34 763,8 тыс. руб.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Из них средства в сумме 34 042,82 тыс. руб. не поступали в бюджет муниципального
образования, средства в сумме 720,98 тыс. руб. будут возвращены в бюджет автономного округа в январе 2021 года;
2) наличие остатка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сумме 29 690,75 тыс. руб.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Из них средства в сумме 28 899,5 тыс. руб. не поступали в бюджет муниципального образования, средства в сумме 791,25 тыс.
руб. будут возвращены в бюджет автономного округа в январе 2021 года;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1) наличие остатка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сумме 34 763,8 тыс. руб.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Из них средства в сумме 34 042,82 тыс. руб. не поступали в бюджет муниципального
образования, средства в сумме 720,98 тыс. руб. будут возвращены в бюджет автономного округа в январе 2021 года;
2) наличие остатка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сумме 29 690,75 тыс. руб.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Из них средства в сумме 28 899,5 тыс. руб. не поступали в бюджет муниципального образования, средства в сумме 791,25 тыс.
руб. будут возвращены в бюджет автономного округа в январе 2021 года;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 тыс. руб.наличие остатка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образования, средства в сумме 720,98 тыс. руб. будут возвращены в бюджет автономного округа в январе 2021 года;
2) наличие остатка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сумме 29 690,75 тыс. руб.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Из них средства в сумме 28 899,5 тыс. руб. не поступали в бюджет муниципального образования, средства в сумме 791,25 тыс.
руб. будут возвращены в бюджет автономного округа в январе 2021 года;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4"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 тыс. руб.наличие остатка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образования, средства в сумме 720,98 тыс. руб. будут возвращены в бюджет автономного округа в январе 2021 года;
2) наличие остатка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сумме 29 690,75 тыс. руб.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Из них средства в сумме 28 899,5 тыс. руб. не поступали в бюджет муниципального образования, средства в сумме 791,25 тыс.
руб. будут возвращены в бюджет автономного округа в январе 2021 года;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руб.наличие остатка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образования, средства в сумме 720,98 тыс. руб. будут возвращены в бюджет автономного округа в январе 2021 года;
2) наличие остатка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сумме 29 690,75 тыс. руб.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Из них средства в сумме 28 899,5 тыс. руб. не поступали в бюджет муниципального образования, средства в сумме 791,25 тыс.
руб. будут возвращены в бюджет автономного округа в январе 2021 года;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руб.наличие остатка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образования, средства в сумме 720,98 тыс. руб. будут возвращены в бюджет автономного округа в январе 2021 года;
2) наличие остатка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сумме 29 690,75 тыс. руб.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Из них средства в сумме 28 899,5 тыс. руб. не поступали в бюджет муниципального образования, средства в сумме 791,25 тыс.
руб. будут возвращены в бюджет автономного округа в январе 2021 года;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наличие остатка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сумме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Из них средства в сумме 28 899,5 тыс. руб. не поступали в бюджет муниципального образования, средства в сумме 791,25 тыс.
руб. будут возвращены в бюджет автономного округа в январе 2021 года;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9"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наличие остатка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сумме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Из них средства в сумме 28 899,5 тыс. руб. не поступали в бюджет муниципального образования, средства в сумме 791,25 тыс.
руб. будут возвращены в бюджет автономного округа в январе 2021 года;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- 33 тыс. руб.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Средства будут возвращены в бюджет автономного округа в январе 2021 года;
4)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на сумму 272,52 тыс. руб.,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5) 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62:J167" start="0" length="2147483647">
    <dxf>
      <font>
        <color auto="1"/>
      </font>
    </dxf>
  </rfmt>
  <rcc rId="336" sId="1">
    <oc r="J150" t="inlineStr">
      <is>
        <r>
          <t xml:space="preserve"> </t>
        </r>
        <r>
          <rPr>
            <sz val="16"/>
            <rFont val="Times New Roman"/>
            <family val="1"/>
            <charset val="204"/>
          </rPr>
          <t xml:space="preserve">  На 31.12.2020 участниками мероприятия числится 41 молодая семья.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t>
        </r>
        <r>
          <rPr>
            <sz val="16"/>
            <color rgb="FFFF0000"/>
            <rFont val="Times New Roman"/>
            <family val="2"/>
            <charset val="204"/>
          </rPr>
          <t xml:space="preserve">
     По состоянию на 01.12.2020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 перечислены бюджетные средства.</t>
        </r>
      </is>
    </oc>
    <nc r="J150" t="inlineStr">
      <is>
        <r>
          <t xml:space="preserve"> </t>
        </r>
        <r>
          <rPr>
            <sz val="16"/>
            <rFont val="Times New Roman"/>
            <family val="1"/>
            <charset val="204"/>
          </rPr>
          <t xml:space="preserve">  На 31.12.2020 участниками мероприятия числится 41 молодая семья.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t>
        </r>
        <r>
          <rPr>
            <sz val="16"/>
            <color rgb="FFFF0000"/>
            <rFont val="Times New Roman"/>
            <family val="2"/>
            <charset val="204"/>
          </rPr>
          <t xml:space="preserve">
     По состоянию на 31.12.2020:
- 3  молодым семьям перечислены социальные выплаты;
- 24 молодым семьям выданы свидетельства о праве на получение социальной выплаты на приобретение жилого помещения или создания объекта индивидуального жилого строительства.</t>
        </r>
      </is>
    </nc>
  </rcc>
  <rfmt sheetId="1" sqref="J150:J155" start="0" length="2147483647">
    <dxf>
      <font>
        <color auto="1"/>
      </font>
    </dxf>
  </rfmt>
  <rcv guid="{A0A3CD9B-2436-40D7-91DB-589A95FBBF00}" action="delete"/>
  <rdn rId="0" localSheetId="1" customView="1" name="Z_A0A3CD9B_2436_40D7_91DB_589A95FBBF00_.wvu.PrintArea" hidden="1" oldHidden="1">
    <formula>'на 01.10.2020'!$A$1:$J$232</formula>
    <oldFormula>'на 01.10.2020'!$A$1:$J$232</oldFormula>
  </rdn>
  <rdn rId="0" localSheetId="1" customView="1" name="Z_A0A3CD9B_2436_40D7_91DB_589A95FBBF00_.wvu.PrintTitles" hidden="1" oldHidden="1">
    <formula>'на 01.10.2020'!$5:$8</formula>
    <oldFormula>'на 01.10.2020'!$5:$8</oldFormula>
  </rdn>
  <rdn rId="0" localSheetId="1" customView="1" name="Z_A0A3CD9B_2436_40D7_91DB_589A95FBBF00_.wvu.FilterData" hidden="1" oldHidden="1">
    <formula>'на 01.10.2020'!$A$7:$J$433</formula>
    <oldFormula>'на 01.10.2020'!$A$7:$J$433</oldFormula>
  </rdn>
  <rcv guid="{A0A3CD9B-2436-40D7-91DB-589A95FBBF00}" action="add"/>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руб.,наличие остатка средств субвенции на организацию и обеспечение отдыха и оздоровления детей, в том числе в этнической среде, в сумме 7 586,21 тыс. руб.,
сложившимся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
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2"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6) наличие остатка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4"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субсидии на софинансирование организации питания детей школьного возраста в оздоровительных лагерях с дневным пребыванием детей,
в том числе в палаточных лагерях, местного бюджета в сумме 1 522,18 тыс. руб.,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субсидии на софинансирование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субсидии на софинансирование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сложившемся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местного бюджета на софинансирование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сложившийся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6"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местного бюджета на софинансирование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сложившийся в связи с функционированием в период летних, осенних школьных
каникул лагерей с дневным пребыванием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местного бюджета на софинансирование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сложившийся в связи с функционированием лагерей в период летних и осенних школьных каникул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- 21 842,02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местного бюджета на софинансирование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сложившийся в связи с функционированием лагерей в период летних и осенних школьных каникул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местного бюджета на софинансирование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сложившийся в связи с функционированием лагерей в период летних и осенних школьных каникул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-1 522,18 тыс. руб.остаток средств местного бюджета на софинансирование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сложившийся в связи с функционированием лагерей в период летних и осенних школьных каникул в заочном формате (с использованием дистанционных технологий, выдачей продуктовых наборов родителям (законным
представителям) детей, зачисленных в данные лагеря;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9"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8) наличие остатка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166,43 тыс. руб.,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4"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сложившемся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остаток средств сложившийся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остаток средств сложившийся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остаток средств сложившийся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6"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 xml:space="preserve">985,10 тыс. руб. -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985,10 тыс. руб. - остаток средств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t>
        </r>
      </is>
    </nc>
  </rc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0"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985,10 тыс. руб. - остаток средств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985,10 тыс. руб. - остаток средств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t>
        </r>
      </is>
    </nc>
  </rcc>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1"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985,10 тыс. руб. - остаток средств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t>
        </r>
      </is>
    </nc>
  </rcc>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2"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7) наличие остатка средств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в сумме
-14 697,9 тыс.руб. остаток средств сложившийся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3" sId="1">
    <oc r="J21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t>
        </r>
        <r>
          <rPr>
            <sz val="16"/>
            <color rgb="FFFF0000"/>
            <rFont val="Times New Roman"/>
            <family val="1"/>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 xml:space="preserve">
          На 01.12.2020 заключен контракт на приобретение цифровых камер АПК "Безопасный город" и договор на поставку купольной видеокамеры.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Планируется заключить контракт на проведение обучающих семинаров для руководителей и сотрудников органов местного самоуправления.
       Ожидаемое неисполнение составит 73,37 тыс.рублей, в том числе за счет бюджета автономного округа 72,64 тыс. рублей и 0,73 тыс. рублей за счет средств местного бюджета.  
     </t>
        </r>
        <r>
          <rPr>
            <u/>
            <sz val="16"/>
            <color rgb="FFFF0000"/>
            <rFont val="Times New Roman"/>
            <family val="2"/>
            <charset val="204"/>
          </rPr>
          <t/>
        </r>
      </is>
    </oc>
    <nc r="J21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t>
        </r>
        <r>
          <rPr>
            <sz val="16"/>
            <color rgb="FFFF0000"/>
            <rFont val="Times New Roman"/>
            <family val="1"/>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 xml:space="preserve">
         Заключен контракт на приобретение цифровых камер АПК "Безопасный город" с целью замены устаревшего оборудования.
       </t>
        </r>
        <r>
          <rPr>
            <sz val="16"/>
            <rFont val="Times New Roman"/>
            <family val="1"/>
            <charset val="204"/>
          </rPr>
          <t xml:space="preserve"> Заключены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1"/>
            <charset val="204"/>
          </rPr>
          <t xml:space="preserve">
     </t>
        </r>
        <r>
          <rPr>
            <sz val="16"/>
            <rFont val="Times New Roman"/>
            <family val="1"/>
            <charset val="204"/>
          </rPr>
          <t xml:space="preserve">  Заключен контракт на проведение обучающих семинаров для руководителей и сотрудников органов местного самоуправления.</t>
        </r>
        <r>
          <rPr>
            <sz val="16"/>
            <color rgb="FFFF0000"/>
            <rFont val="Times New Roman"/>
            <family val="1"/>
            <charset val="204"/>
          </rPr>
          <t xml:space="preserve">
     </t>
        </r>
        <r>
          <rPr>
            <u/>
            <sz val="16"/>
            <color rgb="FFFF0000"/>
            <rFont val="Times New Roman"/>
            <family val="2"/>
            <charset val="204"/>
          </rPr>
          <t/>
        </r>
      </is>
    </nc>
  </rcc>
  <rfmt sheetId="1" sqref="J219:J226" start="0" length="2147483647">
    <dxf>
      <font>
        <color auto="1"/>
      </font>
    </dxf>
  </rfmt>
  <rcv guid="{A0A3CD9B-2436-40D7-91DB-589A95FBBF00}" action="delete"/>
  <rdn rId="0" localSheetId="1" customView="1" name="Z_A0A3CD9B_2436_40D7_91DB_589A95FBBF00_.wvu.PrintArea" hidden="1" oldHidden="1">
    <formula>'на 01.10.2020'!$A$1:$J$232</formula>
    <oldFormula>'на 01.10.2020'!$A$1:$J$232</oldFormula>
  </rdn>
  <rdn rId="0" localSheetId="1" customView="1" name="Z_A0A3CD9B_2436_40D7_91DB_589A95FBBF00_.wvu.PrintTitles" hidden="1" oldHidden="1">
    <formula>'на 01.10.2020'!$5:$8</formula>
    <oldFormula>'на 01.10.2020'!$5:$8</oldFormula>
  </rdn>
  <rdn rId="0" localSheetId="1" customView="1" name="Z_A0A3CD9B_2436_40D7_91DB_589A95FBBF00_.wvu.FilterData" hidden="1" oldHidden="1">
    <formula>'на 01.10.2020'!$A$7:$J$433</formula>
    <oldFormula>'на 01.10.2020'!$A$7:$J$433</oldFormula>
  </rdn>
  <rcv guid="{A0A3CD9B-2436-40D7-91DB-589A95FBBF00}" action="add"/>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7"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is>
    </nc>
  </rcc>
  <rfmt sheetId="1" sqref="J51:J56">
    <dxf>
      <numFmt numFmtId="2" formatCode="0.00"/>
      <alignment horizontal="general" readingOrder="0"/>
    </dxf>
  </rfmt>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наличие остатка средств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(федеральный и окружной бюджет), местного бюджета в сумме 18 839,54 тыс. руб., сложившемся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10) наличие остатка средств субсидии на создание центров цифрового образования детей "IT-куб" (федеральный и окружной бюджет), местного бюджета в сумме
945,69 тыс. руб., сложившемся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9"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nc>
  </rcc>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наличие остатка средств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(федеральный и окружной бюджет), местного бюджета в сумме 18 839,54 тыс. руб., сложившемся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10) наличие остатка средств субсидии на создание центров цифрового образования детей "IT-куб" (федеральный и окружной бюджет), местного бюджета в сумме
945,69 тыс. руб., сложившемся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10) наличие остатка средств субсидии на создание центров цифрового образования детей "IT-куб" (федеральный и окружной бюджет), местного бюджета в сумме
945,69 тыс. руб., сложившемся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10) наличие остатка средств субсидии на создание центров цифрового образования детей "IT-куб" (федеральный и окружной бюджет), местного бюджета в сумме
945,69 тыс. руб., сложившемся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2"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4"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t>
        </r>
        <r>
          <rPr>
            <sz val="16"/>
            <color rgb="FFFF0000"/>
            <rFont val="Times New Roman"/>
            <family val="1"/>
            <charset val="204"/>
          </rPr>
          <t xml:space="preserve">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t>
        </r>
        <r>
          <rPr>
            <sz val="16"/>
            <color rgb="FFFF0000"/>
            <rFont val="Times New Roman"/>
            <family val="1"/>
            <charset val="204"/>
          </rPr>
          <t xml:space="preserve">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t>
        </r>
        <r>
          <rPr>
            <sz val="16"/>
            <color rgb="FFFF0000"/>
            <rFont val="Times New Roman"/>
            <family val="1"/>
            <charset val="204"/>
          </rPr>
          <t xml:space="preserve">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6"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t>
        </r>
        <r>
          <rPr>
            <sz val="16"/>
            <color rgb="FFFF0000"/>
            <rFont val="Times New Roman"/>
            <family val="1"/>
            <charset val="204"/>
          </rPr>
          <t xml:space="preserve">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2" sId="1">
    <oc r="I53">
      <f>665.58+4025.7+985.1</f>
    </oc>
    <nc r="I53">
      <f>D53-G53</f>
    </nc>
  </rcc>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3"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01.12.2020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01.12.2020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t>
        </r>
        <r>
          <rPr>
            <sz val="16"/>
            <color rgb="FFFF0000"/>
            <rFont val="Times New Roman"/>
            <family val="1"/>
            <charset val="204"/>
          </rPr>
          <t xml:space="preserve">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cv guid="{3EEA7E1A-5F2B-4408-A34C-1F0223B5B245}" action="delete"/>
  <rdn rId="0" localSheetId="1" customView="1" name="Z_3EEA7E1A_5F2B_4408_A34C_1F0223B5B245_.wvu.FilterData" hidden="1" oldHidden="1">
    <formula>'на 01.10.2020'!$A$7:$J$433</formula>
    <oldFormula>'на 01.10.2020'!$A$7:$J$433</oldFormula>
  </rdn>
  <rcv guid="{3EEA7E1A-5F2B-4408-A34C-1F0223B5B245}" action="add"/>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5"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01.12.2020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t>
        </r>
        <r>
          <rPr>
            <sz val="16"/>
            <color rgb="FFFF0000"/>
            <rFont val="Times New Roman"/>
            <family val="1"/>
            <charset val="204"/>
          </rPr>
          <t xml:space="preserve">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t>
        </r>
        <r>
          <rPr>
            <sz val="16"/>
            <color rgb="FFFF0000"/>
            <rFont val="Times New Roman"/>
            <family val="1"/>
            <charset val="204"/>
          </rPr>
          <t xml:space="preserve">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7:I28" start="0" length="2147483647">
    <dxf>
      <font>
        <color auto="1"/>
      </font>
    </dxf>
  </rfmt>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6" sId="1">
    <oc r="I27">
      <f>D27-G27</f>
    </oc>
    <nc r="I27">
      <f>D27-G27</f>
    </nc>
  </rcc>
  <rfmt sheetId="1" sqref="I21:I23" start="0" length="2147483647">
    <dxf>
      <font>
        <color auto="1"/>
      </font>
    </dxf>
  </rfmt>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1" start="0" length="2147483647">
    <dxf>
      <font>
        <color auto="1"/>
      </font>
    </dxf>
  </rfmt>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7"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nc>
  </rcc>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nc>
  </rcc>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9"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 xml:space="preserve">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sz val="16"/>
            <color rgb="FFFF0000"/>
            <rFont val="Times New Roman"/>
            <family val="1"/>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nc>
  </rcc>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I7" start="0" length="2147483647">
    <dxf>
      <font>
        <color auto="1"/>
      </font>
    </dxf>
  </rfmt>
  <rcv guid="{A0A3CD9B-2436-40D7-91DB-589A95FBBF00}" action="delete"/>
  <rdn rId="0" localSheetId="1" customView="1" name="Z_A0A3CD9B_2436_40D7_91DB_589A95FBBF00_.wvu.PrintArea" hidden="1" oldHidden="1">
    <formula>'на 01.10.2020'!$A$1:$J$232</formula>
    <oldFormula>'на 01.10.2020'!$A$1:$J$232</oldFormula>
  </rdn>
  <rdn rId="0" localSheetId="1" customView="1" name="Z_A0A3CD9B_2436_40D7_91DB_589A95FBBF00_.wvu.PrintTitles" hidden="1" oldHidden="1">
    <formula>'на 01.10.2020'!$5:$8</formula>
    <oldFormula>'на 01.10.2020'!$5:$8</oldFormula>
  </rdn>
  <rdn rId="0" localSheetId="1" customView="1" name="Z_A0A3CD9B_2436_40D7_91DB_589A95FBBF00_.wvu.FilterData" hidden="1" oldHidden="1">
    <formula>'на 01.10.2020'!$A$7:$J$433</formula>
    <oldFormula>'на 01.10.2020'!$A$7:$J$433</oldFormula>
  </rdn>
  <rcv guid="{A0A3CD9B-2436-40D7-91DB-589A95FBBF00}" action="add"/>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01.10.2020'!$A$1:$J$232</formula>
    <oldFormula>'на 01.10.2020'!$A$1:$J$232</oldFormula>
  </rdn>
  <rdn rId="0" localSheetId="1" customView="1" name="Z_CA384592_0CFD_4322_A4EB_34EC04693944_.wvu.PrintTitles" hidden="1" oldHidden="1">
    <formula>'на 01.10.2020'!$5:$8</formula>
    <oldFormula>'на 01.10.2020'!$5:$8</oldFormula>
  </rdn>
  <rdn rId="0" localSheetId="1" customView="1" name="Z_CA384592_0CFD_4322_A4EB_34EC04693944_.wvu.Cols" hidden="1" oldHidden="1">
    <formula>'на 01.10.2020'!$K:$M</formula>
    <oldFormula>'на 01.10.2020'!$K:$M</oldFormula>
  </rdn>
  <rdn rId="0" localSheetId="1" customView="1" name="Z_CA384592_0CFD_4322_A4EB_34EC04693944_.wvu.FilterData" hidden="1" oldHidden="1">
    <formula>'на 01.10.2020'!$A$7:$J$433</formula>
    <oldFormula>'на 01.10.2020'!$A$7:$J$433</oldFormula>
  </rdn>
  <rcv guid="{CA384592-0CFD-4322-A4EB-34EC04693944}" action="add"/>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3" sId="1">
    <o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был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oc>
    <n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был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в рамках государственной программы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nc>
  </rcc>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4" sId="1">
    <o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был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в рамках государственной программы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oc>
    <n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выполнены работы по отлову, транспортировке, содержанию, регулированию численности и утилизации безнадзорных и бродячих домашних животных на сумму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nc>
  </rcc>
  <rcv guid="{CCF533A2-322B-40E2-88B2-065E6D1D35B4}" action="delete"/>
  <rdn rId="0" localSheetId="1" customView="1" name="Z_CCF533A2_322B_40E2_88B2_065E6D1D35B4_.wvu.PrintArea" hidden="1" oldHidden="1">
    <formula>'на 01.10.2020'!$A$1:$J$232</formula>
    <oldFormula>'на 01.10.2020'!$A$1:$J$232</oldFormula>
  </rdn>
  <rdn rId="0" localSheetId="1" customView="1" name="Z_CCF533A2_322B_40E2_88B2_065E6D1D35B4_.wvu.PrintTitles" hidden="1" oldHidden="1">
    <formula>'на 01.10.2020'!$5:$8</formula>
    <oldFormula>'на 01.10.2020'!$5:$8</oldFormula>
  </rdn>
  <rdn rId="0" localSheetId="1" customView="1" name="Z_CCF533A2_322B_40E2_88B2_065E6D1D35B4_.wvu.FilterData" hidden="1" oldHidden="1">
    <formula>'на 01.10.2020'!$A$7:$J$433</formula>
    <oldFormula>'на 01.10.2020'!$A$7:$J$433</oldFormula>
  </rdn>
  <rcv guid="{CCF533A2-322B-40E2-88B2-065E6D1D35B4}" action="add"/>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8" sId="1">
    <o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выполнены работы по отлову, транспортировке, содержанию, регулированию численности и утилизации безнадзорных и бродячих домашних животных на сумму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oc>
    <n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выполнены работы по отлову, транспортировке, содержанию, регулированию численности и утилизации безнадзорных и бродячих домашних животных на сумму 4 438,4 тыс.руб. За счет средств окружного бюджета отловлено 312 голов.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nc>
  </rcc>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 sId="1">
    <oc r="J114" t="inlineStr">
      <is>
        <t xml:space="preserve">1.Заключено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1 709,88 тыс.рублей сложился по итогам проведения конкурсных процедур
</t>
      </is>
    </oc>
    <nc r="J114" t="inlineStr">
      <is>
        <t xml:space="preserve">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1 709,88 тыс.рублей сложился по итогам проведения конкурсных процедур
</t>
      </is>
    </nc>
  </rcc>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0" sId="1">
    <oc r="J132" t="inlineStr">
      <is>
        <t>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по расходам, запланированным на выплату выкупной цены за изымаемое жилое помещение собственникам жилых помещений в связи с отсутствием у граждан зарегистрированного права собственности на жилое помещение в Росреестре, отказом граждан в предоставлении выкупной цены.</t>
      </is>
    </oc>
    <n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по расходам, запланированным на выплату выкупной цены за изымаемое жилое помещение собственникам жилых помещений в связи с отсутствием у граждан зарегистрированного права собственности на жилое помещение в Росреестре, отказом граждан в предоставлении выкупной цены.</t>
        </r>
      </is>
    </nc>
  </rcc>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1" sId="1">
    <o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следующих объектов: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oc>
    <n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следующих объектов: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nc>
  </rcc>
  <rcv guid="{6068C3FF-17AA-48A5-A88B-2523CBAC39AE}" action="delete"/>
  <rdn rId="0" localSheetId="1" customView="1" name="Z_6068C3FF_17AA_48A5_A88B_2523CBAC39AE_.wvu.PrintArea" hidden="1" oldHidden="1">
    <formula>'на 01.10.2020'!$A$1:$J$232</formula>
    <oldFormula>'на 01.10.2020'!$A$1:$J$232</oldFormula>
  </rdn>
  <rdn rId="0" localSheetId="1" customView="1" name="Z_6068C3FF_17AA_48A5_A88B_2523CBAC39AE_.wvu.PrintTitles" hidden="1" oldHidden="1">
    <formula>'на 01.10.2020'!$5:$8</formula>
    <oldFormula>'на 01.10.2020'!$5:$8</oldFormula>
  </rdn>
  <rdn rId="0" localSheetId="1" customView="1" name="Z_6068C3FF_17AA_48A5_A88B_2523CBAC39AE_.wvu.FilterData" hidden="1" oldHidden="1">
    <formula>'на 01.10.2020'!$A$7:$J$433</formula>
    <oldFormula>'на 01.10.2020'!$A$7:$J$433</oldFormula>
  </rdn>
  <rcv guid="{6068C3FF-17AA-48A5-A88B-2523CBAC39AE}" action="add"/>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38" start="0" length="2147483647">
    <dxf>
      <font>
        <color rgb="FFFF0000"/>
      </font>
    </dxf>
  </rfmt>
  <rcc rId="415" sId="1">
    <o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по расходам, запланированным на выплату выкупной цены за изымаемое жилое помещение собственникам жилых помещений в связи с отсутствием у граждан зарегистрированного права собственности на жилое помещение в Росреестре, отказом граждан в предоставлении выкупной цены.</t>
        </r>
      </is>
    </oc>
    <n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сложилась в связи с отказом граждан в предоставлении выкупной цены, а также в связи с невозможностью оформления документов по причине отсутствия у граждан зарегистрированного права собственности на жилое помещение в Росреестре</t>
        </r>
      </is>
    </nc>
  </rcc>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6" sId="1">
    <o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следующих объектов: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oc>
    <n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nc>
  </rcc>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7" sId="1">
    <o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oc>
    <nc r="J180"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t>
        </r>
        <r>
          <rPr>
            <sz val="16"/>
            <color rgb="FFFF0000"/>
            <rFont val="Times New Roman"/>
            <family val="1"/>
            <charset val="204"/>
          </rPr>
          <t>-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t>
        </r>
        <r>
          <rPr>
            <sz val="16"/>
            <rFont val="Times New Roman"/>
            <family val="1"/>
            <charset val="204"/>
          </rPr>
          <t xml:space="preserve">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t>
        </r>
        <r>
          <rPr>
            <sz val="16"/>
            <color rgb="FFFF0000"/>
            <rFont val="Times New Roman"/>
            <family val="1"/>
            <charset val="204"/>
          </rPr>
          <t xml:space="preserve">-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t>
        </r>
        <r>
          <rPr>
            <sz val="16"/>
            <rFont val="Times New Roman"/>
            <family val="1"/>
            <charset val="204"/>
          </rPr>
          <t xml:space="preserve">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r>
      </is>
    </nc>
  </rcc>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1">
    <oc r="J180"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t>
        </r>
        <r>
          <rPr>
            <sz val="16"/>
            <color rgb="FFFF0000"/>
            <rFont val="Times New Roman"/>
            <family val="1"/>
            <charset val="204"/>
          </rPr>
          <t>-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t>
        </r>
        <r>
          <rPr>
            <sz val="16"/>
            <rFont val="Times New Roman"/>
            <family val="1"/>
            <charset val="204"/>
          </rPr>
          <t xml:space="preserve">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t>
        </r>
        <r>
          <rPr>
            <sz val="16"/>
            <color rgb="FFFF0000"/>
            <rFont val="Times New Roman"/>
            <family val="1"/>
            <charset val="204"/>
          </rPr>
          <t xml:space="preserve">-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t>
        </r>
        <r>
          <rPr>
            <sz val="16"/>
            <rFont val="Times New Roman"/>
            <family val="1"/>
            <charset val="204"/>
          </rPr>
          <t xml:space="preserve">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r>
      </is>
    </oc>
    <nc r="J180"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t>
        </r>
        <r>
          <rPr>
            <sz val="16"/>
            <color rgb="FFFF0000"/>
            <rFont val="Times New Roman"/>
            <family val="1"/>
            <charset val="204"/>
          </rPr>
          <t>- по объекту "Благоустройство в районе СурГУ в г. Сургуте" (II этап);
- по объекту "Сквер, прилегающий к территории МКУ "Дворец торжеств";</t>
        </r>
        <r>
          <rPr>
            <sz val="16"/>
            <rFont val="Times New Roman"/>
            <family val="1"/>
            <charset val="204"/>
          </rPr>
          <t xml:space="preserve">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r>
      </is>
    </nc>
  </rcc>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 sId="1">
    <oc r="J180"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t>
        </r>
        <r>
          <rPr>
            <sz val="16"/>
            <color rgb="FFFF0000"/>
            <rFont val="Times New Roman"/>
            <family val="1"/>
            <charset val="204"/>
          </rPr>
          <t>- по объекту "Благоустройство в районе СурГУ в г. Сургуте" (II этап);
- по объекту "Сквер, прилегающий к территории МКУ "Дворец торжеств";</t>
        </r>
        <r>
          <rPr>
            <sz val="16"/>
            <rFont val="Times New Roman"/>
            <family val="1"/>
            <charset val="204"/>
          </rPr>
          <t xml:space="preserve">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r>
      </is>
    </oc>
    <n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nc>
  </rcc>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0" sId="1">
    <o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сложилась в связи с отказом граждан в предоставлении выкупной цены, а также в связи с невозможностью оформления документов по причине отсутствия у граждан зарегистрированного права собственности на жилое помещение в Росреестре</t>
        </r>
      </is>
    </oc>
    <n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237 384,06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r>
      </is>
    </nc>
  </rcc>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2" sId="1">
    <o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237 384,06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r>
      </is>
    </oc>
    <nc r="J132" t="inlineStr">
      <is>
        <t>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237 384,06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is>
    </nc>
  </rcc>
  <rcc rId="423" sId="1" odxf="1" dxf="1">
    <oc r="J138" t="inlineStr">
      <is>
        <t xml:space="preserve">Перечисление субсидий  произведится по факту издания постановлениий Администрации города. Произведена выплата субсидии 1 участнику программы. </t>
      </is>
    </oc>
    <nc r="J138" t="inlineStr">
      <is>
        <t xml:space="preserve">Произведена выплата субсидии 1 участнику программы. </t>
      </is>
    </nc>
    <odxf>
      <font>
        <sz val="16"/>
        <color rgb="FFFF0000"/>
      </font>
    </odxf>
    <ndxf>
      <font>
        <sz val="16"/>
        <color auto="1"/>
      </font>
    </ndxf>
  </rcc>
  <rfmt sheetId="1" sqref="J202:J207" start="0" length="2147483647">
    <dxf>
      <font>
        <sz val="10"/>
      </font>
    </dxf>
  </rfmt>
  <rcc rId="424" sId="1">
    <oc r="J202"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2. "Улица Маяковского от ул.30 лет Победы до ул.Университетская". Объект введен в эксплуатацию. Разрешение на ввод №86-ru86310000-82-2020 от 30.12.2020 года.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u/>
            <sz val="16"/>
            <color rgb="FFFF0000"/>
            <rFont val="Times New Roman"/>
            <family val="1"/>
            <charset val="204"/>
          </rPr>
          <t>АГ:</t>
        </r>
        <r>
          <rPr>
            <sz val="16"/>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
       На 01.12.2020 выполнены работы на 3 объектах по установке системы автоматической фото- и видеозаписи для фиксации административных правонарушений правил дорожного движения.</t>
        </r>
      </is>
    </oc>
    <nc r="J202" t="inlineStr">
      <is>
        <r>
          <rPr>
            <u/>
            <sz val="10"/>
            <rFont val="Times New Roman"/>
            <family val="1"/>
            <charset val="204"/>
          </rPr>
          <t>ДГХ</t>
        </r>
        <r>
          <rPr>
            <sz val="10"/>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0"/>
            <color rgb="FFFF0000"/>
            <rFont val="Times New Roman"/>
            <family val="1"/>
            <charset val="204"/>
          </rPr>
          <t xml:space="preserve">
</t>
        </r>
        <r>
          <rPr>
            <u/>
            <sz val="10"/>
            <rFont val="Times New Roman"/>
            <family val="1"/>
            <charset val="204"/>
          </rPr>
          <t>ДАиГ</t>
        </r>
        <r>
          <rPr>
            <sz val="10"/>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0"/>
            <color rgb="FFFF0000"/>
            <rFont val="Times New Roman"/>
            <family val="1"/>
            <charset val="204"/>
          </rPr>
          <t xml:space="preserve">
</t>
        </r>
        <r>
          <rPr>
            <u/>
            <sz val="10"/>
            <color rgb="FFFF0000"/>
            <rFont val="Times New Roman"/>
            <family val="1"/>
            <charset val="204"/>
          </rPr>
          <t>АГ:</t>
        </r>
        <r>
          <rPr>
            <sz val="10"/>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
       На 01.12.2020 выполнены работы на 3 объектах по установке системы автоматической фото- и видеозаписи для фиксации административных правонарушений правил дорожного движения.</t>
        </r>
      </is>
    </nc>
  </rcc>
  <rfmt sheetId="1" sqref="J202:J207" start="0" length="2147483647">
    <dxf>
      <font>
        <sz val="16"/>
      </font>
    </dxf>
  </rfmt>
</revisions>
</file>

<file path=xl/revisions/revisionLog1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fmt sheetId="1" sqref="J21:J30" start="0" length="2147483647">
    <dxf>
      <font>
        <color auto="1"/>
      </font>
    </dxf>
  </rfmt>
</revisions>
</file>

<file path=xl/revisions/revisionLog1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6" sId="1">
    <o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CA384592-0CFD-4322-A4EB-34EC04693944}" action="delete"/>
  <rdn rId="0" localSheetId="1" customView="1" name="Z_CA384592_0CFD_4322_A4EB_34EC04693944_.wvu.PrintArea" hidden="1" oldHidden="1">
    <formula>'на 01.10.2020'!$A$1:$J$232</formula>
    <oldFormula>'на 01.10.2020'!$A$1:$J$232</oldFormula>
  </rdn>
  <rdn rId="0" localSheetId="1" customView="1" name="Z_CA384592_0CFD_4322_A4EB_34EC04693944_.wvu.PrintTitles" hidden="1" oldHidden="1">
    <formula>'на 01.10.2020'!$5:$8</formula>
    <oldFormula>'на 01.10.2020'!$5:$8</oldFormula>
  </rdn>
  <rdn rId="0" localSheetId="1" customView="1" name="Z_CA384592_0CFD_4322_A4EB_34EC04693944_.wvu.Cols" hidden="1" oldHidden="1">
    <formula>'на 01.10.2020'!$K:$M</formula>
    <oldFormula>'на 01.10.2020'!$K:$M</oldFormula>
  </rdn>
  <rdn rId="0" localSheetId="1" customView="1" name="Z_CA384592_0CFD_4322_A4EB_34EC04693944_.wvu.FilterData" hidden="1" oldHidden="1">
    <formula>'на 01.10.2020'!$A$7:$J$433</formula>
    <oldFormula>'на 01.10.2020'!$A$7:$J$433</oldFormula>
  </rdn>
  <rcv guid="{CA384592-0CFD-4322-A4EB-34EC04693944}" action="add"/>
</revisions>
</file>

<file path=xl/revisions/revisionLog1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1" sId="1">
    <oc r="J15" t="inlineStr">
      <is>
        <r>
          <rPr>
            <u/>
            <sz val="16"/>
            <rFont val="Times New Roman"/>
            <family val="1"/>
            <charset val="204"/>
          </rPr>
          <t>ДГХ:</t>
        </r>
        <r>
          <rPr>
            <sz val="16"/>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оплачены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r>
          <rPr>
            <sz val="16"/>
            <color rgb="FFFF0000"/>
            <rFont val="Times New Roman"/>
            <family val="1"/>
            <charset val="204"/>
          </rPr>
          <t xml:space="preserve">
</t>
        </r>
      </is>
    </oc>
    <nc r="J15" t="inlineStr">
      <is>
        <r>
          <rPr>
            <u/>
            <sz val="16"/>
            <rFont val="Times New Roman"/>
            <family val="1"/>
            <charset val="204"/>
          </rPr>
          <t>ДГХ:</t>
        </r>
        <r>
          <rPr>
            <sz val="16"/>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произведены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r>
          <rPr>
            <sz val="16"/>
            <color rgb="FFFF0000"/>
            <rFont val="Times New Roman"/>
            <family val="1"/>
            <charset val="204"/>
          </rPr>
          <t xml:space="preserve">
</t>
        </r>
      </is>
    </nc>
  </rc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1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5" sId="1">
    <oc r="J15" t="inlineStr">
      <is>
        <r>
          <rPr>
            <u/>
            <sz val="16"/>
            <rFont val="Times New Roman"/>
            <family val="1"/>
            <charset val="204"/>
          </rPr>
          <t>ДГХ:</t>
        </r>
        <r>
          <rPr>
            <sz val="16"/>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произведены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r>
          <rPr>
            <sz val="16"/>
            <color rgb="FFFF0000"/>
            <rFont val="Times New Roman"/>
            <family val="1"/>
            <charset val="204"/>
          </rPr>
          <t xml:space="preserve">
</t>
        </r>
      </is>
    </oc>
    <nc r="J15" t="inlineStr">
      <is>
        <r>
          <rPr>
            <u/>
            <sz val="16"/>
            <rFont val="Times New Roman"/>
            <family val="1"/>
            <charset val="204"/>
          </rPr>
          <t>ДГХ:</t>
        </r>
        <r>
          <rPr>
            <sz val="16"/>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произведена выплата заработной платы и оплата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r>
          <rPr>
            <sz val="16"/>
            <color rgb="FFFF0000"/>
            <rFont val="Times New Roman"/>
            <family val="1"/>
            <charset val="204"/>
          </rPr>
          <t xml:space="preserve">
</t>
        </r>
      </is>
    </nc>
  </rcc>
</revisions>
</file>

<file path=xl/revisions/revisionLog1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6" sId="1">
    <oc r="K9">
      <f>D9-I9</f>
    </oc>
    <nc r="K9">
      <f>D9-G9</f>
    </nc>
  </rcc>
  <rcc rId="437" sId="1">
    <oc r="K10">
      <f>D10-I10</f>
    </oc>
    <nc r="K10">
      <f>D10-G10</f>
    </nc>
  </rcc>
  <rcc rId="438" sId="1">
    <oc r="K11">
      <f>D11-I11</f>
    </oc>
    <nc r="K11">
      <f>D11-G11</f>
    </nc>
  </rcc>
  <rcc rId="439" sId="1">
    <oc r="K12">
      <f>D12-I12</f>
    </oc>
    <nc r="K12">
      <f>D12-G12</f>
    </nc>
  </rcc>
  <rcc rId="440" sId="1">
    <oc r="K13">
      <f>D13-I13</f>
    </oc>
    <nc r="K13">
      <f>D13-G13</f>
    </nc>
  </rcc>
  <rcc rId="441" sId="1">
    <oc r="K14">
      <f>D14-I14</f>
    </oc>
    <nc r="K14">
      <f>D14-G14</f>
    </nc>
  </rcc>
  <rcc rId="442" sId="1">
    <oc r="K15">
      <f>D15-I15</f>
    </oc>
    <nc r="K15">
      <f>D15-G15</f>
    </nc>
  </rcc>
  <rcc rId="443" sId="1" odxf="1" dxf="1">
    <oc r="K16">
      <f>D16-I16</f>
    </oc>
    <nc r="K16">
      <f>D16-G16</f>
    </nc>
    <odxf>
      <font>
        <sz val="20"/>
        <color rgb="FFFF0000"/>
      </font>
    </odxf>
    <ndxf>
      <font>
        <sz val="20"/>
        <color auto="1"/>
      </font>
    </ndxf>
  </rcc>
  <rcc rId="444" sId="1" odxf="1" dxf="1">
    <oc r="K17">
      <f>D17-I17</f>
    </oc>
    <nc r="K17">
      <f>D17-G17</f>
    </nc>
    <odxf>
      <font>
        <sz val="20"/>
        <color rgb="FFFF0000"/>
      </font>
    </odxf>
    <ndxf>
      <font>
        <sz val="20"/>
        <color auto="1"/>
      </font>
    </ndxf>
  </rcc>
  <rcc rId="445" sId="1" odxf="1" dxf="1">
    <oc r="K18">
      <f>D18-I18</f>
    </oc>
    <nc r="K18">
      <f>D18-G18</f>
    </nc>
    <odxf>
      <font>
        <sz val="20"/>
        <color rgb="FFFF0000"/>
      </font>
    </odxf>
    <ndxf>
      <font>
        <sz val="20"/>
        <color auto="1"/>
      </font>
    </ndxf>
  </rcc>
  <rcc rId="446" sId="1" odxf="1" dxf="1">
    <oc r="K19">
      <f>D19-I19</f>
    </oc>
    <nc r="K19">
      <f>D19-G19</f>
    </nc>
    <odxf>
      <font>
        <sz val="20"/>
        <color rgb="FFFF0000"/>
      </font>
    </odxf>
    <ndxf>
      <font>
        <sz val="20"/>
        <color auto="1"/>
      </font>
    </ndxf>
  </rcc>
  <rcc rId="447" sId="1" odxf="1" dxf="1">
    <oc r="K20">
      <f>D20-I20</f>
    </oc>
    <nc r="K20">
      <f>D20-G20</f>
    </nc>
    <odxf>
      <font>
        <sz val="20"/>
        <color rgb="FFFF0000"/>
      </font>
    </odxf>
    <ndxf>
      <font>
        <sz val="20"/>
        <color auto="1"/>
      </font>
    </ndxf>
  </rcc>
  <rcc rId="448" sId="1" odxf="1" dxf="1">
    <oc r="K21">
      <f>D21-I21</f>
    </oc>
    <nc r="K21">
      <f>D21-G21</f>
    </nc>
    <odxf>
      <font>
        <sz val="20"/>
        <color rgb="FFFF0000"/>
      </font>
    </odxf>
    <ndxf>
      <font>
        <sz val="20"/>
        <color auto="1"/>
      </font>
    </ndxf>
  </rcc>
  <rcc rId="449" sId="1" odxf="1" dxf="1">
    <oc r="K22">
      <f>D22-I22</f>
    </oc>
    <nc r="K22">
      <f>D22-G22</f>
    </nc>
    <odxf>
      <font>
        <sz val="20"/>
        <color rgb="FFFF0000"/>
      </font>
    </odxf>
    <ndxf>
      <font>
        <sz val="20"/>
        <color auto="1"/>
      </font>
    </ndxf>
  </rcc>
  <rcc rId="450" sId="1" odxf="1" dxf="1">
    <oc r="K23">
      <f>D23-I23</f>
    </oc>
    <nc r="K23">
      <f>D23-G23</f>
    </nc>
    <odxf>
      <font>
        <sz val="20"/>
        <color rgb="FFFF0000"/>
      </font>
    </odxf>
    <ndxf>
      <font>
        <sz val="20"/>
        <color auto="1"/>
      </font>
    </ndxf>
  </rcc>
  <rcc rId="451" sId="1" odxf="1" dxf="1">
    <oc r="K24">
      <f>D24-I24</f>
    </oc>
    <nc r="K24">
      <f>D24-G24</f>
    </nc>
    <odxf>
      <font>
        <sz val="20"/>
        <color rgb="FFFF0000"/>
      </font>
    </odxf>
    <ndxf>
      <font>
        <sz val="20"/>
        <color auto="1"/>
      </font>
    </ndxf>
  </rcc>
  <rcc rId="452" sId="1" odxf="1" dxf="1">
    <nc r="K25">
      <f>D25-G25</f>
    </nc>
    <odxf>
      <font>
        <sz val="20"/>
        <color rgb="FFFF0000"/>
      </font>
    </odxf>
    <ndxf>
      <font>
        <sz val="20"/>
        <color auto="1"/>
      </font>
    </ndxf>
  </rcc>
  <rcc rId="453" sId="1" odxf="1" dxf="1">
    <oc r="K26">
      <f>D26-I26</f>
    </oc>
    <nc r="K26">
      <f>D26-G26</f>
    </nc>
    <odxf>
      <font>
        <sz val="20"/>
        <color rgb="FFFF0000"/>
      </font>
    </odxf>
    <ndxf>
      <font>
        <sz val="20"/>
        <color auto="1"/>
      </font>
    </ndxf>
  </rcc>
  <rcc rId="454" sId="1" odxf="1" dxf="1">
    <oc r="K27">
      <f>D27-I27</f>
    </oc>
    <nc r="K27">
      <f>D27-G27</f>
    </nc>
    <odxf>
      <font>
        <sz val="20"/>
        <color rgb="FFFF0000"/>
      </font>
    </odxf>
    <ndxf>
      <font>
        <sz val="20"/>
        <color auto="1"/>
      </font>
    </ndxf>
  </rcc>
  <rcc rId="455" sId="1" odxf="1" dxf="1">
    <oc r="K28">
      <f>D28-I28</f>
    </oc>
    <nc r="K28">
      <f>D28-G28</f>
    </nc>
    <odxf>
      <font>
        <sz val="20"/>
        <color rgb="FFFF0000"/>
      </font>
    </odxf>
    <ndxf>
      <font>
        <sz val="20"/>
        <color auto="1"/>
      </font>
    </ndxf>
  </rcc>
  <rcc rId="456" sId="1" odxf="1" dxf="1">
    <oc r="K29">
      <f>D29-I29</f>
    </oc>
    <nc r="K29">
      <f>D29-G29</f>
    </nc>
    <odxf>
      <font>
        <sz val="20"/>
        <color rgb="FFFF0000"/>
      </font>
    </odxf>
    <ndxf>
      <font>
        <sz val="20"/>
        <color auto="1"/>
      </font>
    </ndxf>
  </rcc>
  <rcc rId="457" sId="1" odxf="1" dxf="1">
    <oc r="K30">
      <f>D30-I30</f>
    </oc>
    <nc r="K30">
      <f>D30-G30</f>
    </nc>
    <odxf>
      <font>
        <sz val="20"/>
        <color rgb="FFFF0000"/>
      </font>
    </odxf>
    <ndxf>
      <font>
        <sz val="20"/>
        <color auto="1"/>
      </font>
    </ndxf>
  </rcc>
  <rcc rId="458" sId="1" odxf="1" dxf="1">
    <oc r="K31">
      <f>D31-I31</f>
    </oc>
    <nc r="K31">
      <f>D31-G31</f>
    </nc>
    <odxf>
      <font>
        <sz val="20"/>
        <color rgb="FFFF0000"/>
      </font>
    </odxf>
    <ndxf>
      <font>
        <sz val="20"/>
        <color auto="1"/>
      </font>
    </ndxf>
  </rcc>
  <rcc rId="459" sId="1" odxf="1" dxf="1">
    <oc r="K32">
      <f>D32-I32</f>
    </oc>
    <nc r="K32">
      <f>D32-G32</f>
    </nc>
    <odxf>
      <font>
        <sz val="20"/>
        <color rgb="FFFF0000"/>
      </font>
    </odxf>
    <ndxf>
      <font>
        <sz val="20"/>
        <color auto="1"/>
      </font>
    </ndxf>
  </rcc>
  <rcc rId="460" sId="1" odxf="1" dxf="1">
    <oc r="K33">
      <f>D33-I33</f>
    </oc>
    <nc r="K33">
      <f>D33-G33</f>
    </nc>
    <odxf>
      <font>
        <sz val="20"/>
        <color rgb="FFFF0000"/>
      </font>
    </odxf>
    <ndxf>
      <font>
        <sz val="20"/>
        <color auto="1"/>
      </font>
    </ndxf>
  </rcc>
  <rcc rId="461" sId="1" odxf="1" dxf="1">
    <oc r="K34">
      <f>D34-I34</f>
    </oc>
    <nc r="K34">
      <f>D34-G34</f>
    </nc>
    <odxf>
      <font>
        <sz val="20"/>
        <color rgb="FFFF0000"/>
      </font>
    </odxf>
    <ndxf>
      <font>
        <sz val="20"/>
        <color auto="1"/>
      </font>
    </ndxf>
  </rcc>
  <rcc rId="462" sId="1" odxf="1" dxf="1">
    <nc r="K35">
      <f>D35-G35</f>
    </nc>
    <odxf>
      <font>
        <sz val="20"/>
        <color rgb="FFFF0000"/>
      </font>
    </odxf>
    <ndxf>
      <font>
        <sz val="20"/>
        <color auto="1"/>
      </font>
    </ndxf>
  </rcc>
  <rcc rId="463" sId="1" odxf="1" dxf="1">
    <oc r="K36">
      <f>D36-I36</f>
    </oc>
    <nc r="K36">
      <f>D36-G36</f>
    </nc>
    <odxf>
      <font>
        <sz val="20"/>
        <color rgb="FFFF0000"/>
      </font>
    </odxf>
    <ndxf>
      <font>
        <sz val="20"/>
        <color auto="1"/>
      </font>
    </ndxf>
  </rcc>
  <rcc rId="464" sId="1">
    <oc r="K37">
      <f>D37-I37</f>
    </oc>
    <nc r="K37">
      <f>D37-G37</f>
    </nc>
  </rcc>
  <rcc rId="465" sId="1">
    <oc r="K38">
      <f>D38-I38</f>
    </oc>
    <nc r="K38">
      <f>D38-G38</f>
    </nc>
  </rcc>
  <rcc rId="466" sId="1" odxf="1" dxf="1">
    <oc r="K39">
      <f>D39-I39</f>
    </oc>
    <nc r="K39">
      <f>D39-G39</f>
    </nc>
    <odxf>
      <font>
        <sz val="20"/>
        <color rgb="FFFF0000"/>
      </font>
    </odxf>
    <ndxf>
      <font>
        <sz val="20"/>
        <color auto="1"/>
      </font>
    </ndxf>
  </rcc>
  <rcc rId="467" sId="1" odxf="1" dxf="1">
    <oc r="K40">
      <f>D40-I40</f>
    </oc>
    <nc r="K40">
      <f>D40-G40</f>
    </nc>
    <odxf>
      <font>
        <sz val="20"/>
        <color rgb="FFFF0000"/>
      </font>
    </odxf>
    <ndxf>
      <font>
        <sz val="20"/>
        <color auto="1"/>
      </font>
    </ndxf>
  </rcc>
  <rcc rId="468" sId="1" odxf="1" dxf="1">
    <oc r="K41">
      <f>D41-I41</f>
    </oc>
    <nc r="K41">
      <f>D41-G41</f>
    </nc>
    <odxf>
      <font>
        <sz val="20"/>
        <color rgb="FFFF0000"/>
      </font>
    </odxf>
    <ndxf>
      <font>
        <sz val="20"/>
        <color auto="1"/>
      </font>
    </ndxf>
  </rcc>
  <rcc rId="469" sId="1" odxf="1" dxf="1">
    <oc r="K42">
      <f>D42-I42</f>
    </oc>
    <nc r="K42">
      <f>D42-G42</f>
    </nc>
    <odxf>
      <font>
        <sz val="20"/>
        <color rgb="FFFF0000"/>
      </font>
    </odxf>
    <ndxf>
      <font>
        <sz val="20"/>
        <color auto="1"/>
      </font>
    </ndxf>
  </rcc>
  <rcc rId="470" sId="1" odxf="1" dxf="1">
    <oc r="K43">
      <f>D43-I43</f>
    </oc>
    <nc r="K43">
      <f>D43-G43</f>
    </nc>
    <odxf>
      <font>
        <sz val="20"/>
        <color rgb="FFFF0000"/>
      </font>
    </odxf>
    <ndxf>
      <font>
        <sz val="20"/>
        <color auto="1"/>
      </font>
    </ndxf>
  </rcc>
  <rcc rId="471" sId="1" odxf="1" dxf="1">
    <oc r="K44">
      <f>D44-I44</f>
    </oc>
    <nc r="K44">
      <f>D44-G44</f>
    </nc>
    <odxf>
      <font>
        <sz val="20"/>
        <color rgb="FFFF0000"/>
      </font>
    </odxf>
    <ndxf>
      <font>
        <sz val="20"/>
        <color auto="1"/>
      </font>
    </ndxf>
  </rcc>
  <rcc rId="472" sId="1" odxf="1" dxf="1">
    <oc r="K45">
      <f>D45-I45</f>
    </oc>
    <nc r="K45">
      <f>D45-G45</f>
    </nc>
    <odxf>
      <font>
        <sz val="20"/>
        <color rgb="FFFF0000"/>
      </font>
    </odxf>
    <ndxf>
      <font>
        <sz val="20"/>
        <color auto="1"/>
      </font>
    </ndxf>
  </rcc>
  <rcc rId="473" sId="1" odxf="1" dxf="1">
    <oc r="K46">
      <f>D46-I46</f>
    </oc>
    <nc r="K46">
      <f>D46-G46</f>
    </nc>
    <odxf>
      <font>
        <sz val="20"/>
        <color rgb="FFFF0000"/>
      </font>
    </odxf>
    <ndxf>
      <font>
        <sz val="20"/>
        <color auto="1"/>
      </font>
    </ndxf>
  </rcc>
  <rcc rId="474" sId="1" odxf="1" dxf="1">
    <oc r="K47">
      <f>D47-I47</f>
    </oc>
    <nc r="K47">
      <f>D47-G47</f>
    </nc>
    <odxf>
      <font>
        <sz val="20"/>
        <color rgb="FFFF0000"/>
      </font>
    </odxf>
    <ndxf>
      <font>
        <sz val="20"/>
        <color auto="1"/>
      </font>
    </ndxf>
  </rcc>
  <rcc rId="475" sId="1" odxf="1" dxf="1">
    <oc r="K48">
      <f>D48-I48</f>
    </oc>
    <nc r="K48">
      <f>D48-G48</f>
    </nc>
    <odxf>
      <font>
        <sz val="20"/>
        <color rgb="FFFF0000"/>
      </font>
    </odxf>
    <ndxf>
      <font>
        <sz val="20"/>
        <color auto="1"/>
      </font>
    </ndxf>
  </rcc>
  <rcc rId="476" sId="1" odxf="1" dxf="1">
    <oc r="K49">
      <f>D49-I49</f>
    </oc>
    <nc r="K49">
      <f>D49-G49</f>
    </nc>
    <odxf>
      <font>
        <sz val="20"/>
        <color rgb="FFFF0000"/>
      </font>
    </odxf>
    <ndxf>
      <font>
        <sz val="20"/>
        <color auto="1"/>
      </font>
    </ndxf>
  </rcc>
  <rcc rId="477" sId="1" odxf="1" dxf="1">
    <oc r="K50">
      <f>D50-I50</f>
    </oc>
    <nc r="K50">
      <f>D50-G50</f>
    </nc>
    <odxf>
      <font>
        <sz val="20"/>
        <color rgb="FFFF0000"/>
      </font>
    </odxf>
    <ndxf>
      <font>
        <sz val="20"/>
        <color auto="1"/>
      </font>
    </ndxf>
  </rcc>
  <rcc rId="478" sId="1">
    <oc r="K51">
      <f>D51-I51</f>
    </oc>
    <nc r="K51">
      <f>D51-G51</f>
    </nc>
  </rcc>
  <rcc rId="479" sId="1" odxf="1" dxf="1">
    <oc r="K52">
      <f>D52-I52</f>
    </oc>
    <nc r="K52">
      <f>D52-G52</f>
    </nc>
    <odxf>
      <font>
        <sz val="20"/>
        <color rgb="FFFF0000"/>
      </font>
    </odxf>
    <ndxf>
      <font>
        <sz val="20"/>
        <color auto="1"/>
      </font>
    </ndxf>
  </rcc>
  <rcc rId="480" sId="1" odxf="1" dxf="1">
    <oc r="K53">
      <f>D53-I53</f>
    </oc>
    <nc r="K53">
      <f>D53-G53</f>
    </nc>
    <odxf>
      <font>
        <sz val="20"/>
        <color rgb="FFFF0000"/>
      </font>
    </odxf>
    <ndxf>
      <font>
        <sz val="20"/>
        <color auto="1"/>
      </font>
    </ndxf>
  </rcc>
  <rcc rId="481" sId="1" odxf="1" dxf="1">
    <oc r="K54">
      <f>D54-I54</f>
    </oc>
    <nc r="K54">
      <f>D54-G54</f>
    </nc>
    <odxf>
      <font>
        <sz val="20"/>
        <color rgb="FFFF0000"/>
      </font>
    </odxf>
    <ndxf>
      <font>
        <sz val="20"/>
        <color auto="1"/>
      </font>
    </ndxf>
  </rcc>
  <rcc rId="482" sId="1" odxf="1" dxf="1">
    <oc r="K55">
      <f>D55-I55</f>
    </oc>
    <nc r="K55">
      <f>D55-G55</f>
    </nc>
    <odxf>
      <font>
        <sz val="20"/>
        <color rgb="FFFF0000"/>
      </font>
    </odxf>
    <ndxf>
      <font>
        <sz val="20"/>
        <color auto="1"/>
      </font>
    </ndxf>
  </rcc>
  <rcc rId="483" sId="1" odxf="1" dxf="1">
    <oc r="K56">
      <f>D56-I56</f>
    </oc>
    <nc r="K56">
      <f>D56-G56</f>
    </nc>
    <odxf>
      <font>
        <sz val="20"/>
        <color rgb="FFFF0000"/>
      </font>
    </odxf>
    <ndxf>
      <font>
        <sz val="20"/>
        <color auto="1"/>
      </font>
    </ndxf>
  </rcc>
  <rcc rId="484" sId="1" odxf="1" dxf="1">
    <oc r="K57">
      <f>D57-I57</f>
    </oc>
    <nc r="K57">
      <f>D57-G57</f>
    </nc>
    <odxf>
      <font>
        <sz val="20"/>
        <color rgb="FFFF0000"/>
      </font>
    </odxf>
    <ndxf>
      <font>
        <sz val="20"/>
        <color auto="1"/>
      </font>
    </ndxf>
  </rcc>
  <rcc rId="485" sId="1" odxf="1" dxf="1">
    <oc r="K58">
      <f>D58-I58</f>
    </oc>
    <nc r="K58">
      <f>D58-G58</f>
    </nc>
    <odxf>
      <font>
        <sz val="20"/>
        <color rgb="FFFF0000"/>
      </font>
    </odxf>
    <ndxf>
      <font>
        <sz val="20"/>
        <color auto="1"/>
      </font>
    </ndxf>
  </rcc>
  <rcc rId="486" sId="1" odxf="1" dxf="1">
    <oc r="K59">
      <f>D59-I59</f>
    </oc>
    <nc r="K59">
      <f>D59-G59</f>
    </nc>
    <odxf>
      <font>
        <sz val="20"/>
        <color rgb="FFFF0000"/>
      </font>
    </odxf>
    <ndxf>
      <font>
        <sz val="20"/>
        <color auto="1"/>
      </font>
    </ndxf>
  </rcc>
  <rcc rId="487" sId="1" odxf="1" dxf="1">
    <oc r="K60">
      <f>D60-I60</f>
    </oc>
    <nc r="K60">
      <f>D60-G60</f>
    </nc>
    <odxf>
      <font>
        <sz val="20"/>
        <color rgb="FFFF0000"/>
      </font>
    </odxf>
    <ndxf>
      <font>
        <sz val="20"/>
        <color auto="1"/>
      </font>
    </ndxf>
  </rcc>
  <rcc rId="488" sId="1" odxf="1" dxf="1">
    <oc r="K61">
      <f>D61-I61</f>
    </oc>
    <nc r="K61">
      <f>D61-G61</f>
    </nc>
    <odxf>
      <font>
        <sz val="20"/>
        <color rgb="FFFF0000"/>
      </font>
    </odxf>
    <ndxf>
      <font>
        <sz val="20"/>
        <color auto="1"/>
      </font>
    </ndxf>
  </rcc>
  <rcc rId="489" sId="1" odxf="1" dxf="1">
    <oc r="K62">
      <f>D62-I62</f>
    </oc>
    <nc r="K62">
      <f>D62-G62</f>
    </nc>
    <odxf>
      <font>
        <sz val="20"/>
        <color rgb="FFFF0000"/>
      </font>
    </odxf>
    <ndxf>
      <font>
        <sz val="20"/>
        <color auto="1"/>
      </font>
    </ndxf>
  </rcc>
  <rcc rId="490" sId="1">
    <oc r="K63">
      <f>D63-I63</f>
    </oc>
    <nc r="K63">
      <f>D63-G63</f>
    </nc>
  </rcc>
  <rcc rId="491" sId="1" odxf="1" dxf="1">
    <oc r="K64">
      <f>D64-I64</f>
    </oc>
    <nc r="K64">
      <f>D64-G64</f>
    </nc>
    <odxf>
      <font>
        <sz val="20"/>
        <color rgb="FFFF0000"/>
      </font>
    </odxf>
    <ndxf>
      <font>
        <sz val="20"/>
        <color auto="1"/>
      </font>
    </ndxf>
  </rcc>
  <rcc rId="492" sId="1" odxf="1" dxf="1">
    <nc r="K65">
      <f>D65-G65</f>
    </nc>
    <odxf>
      <font>
        <sz val="20"/>
        <color rgb="FFFF0000"/>
      </font>
    </odxf>
    <ndxf>
      <font>
        <sz val="20"/>
        <color auto="1"/>
      </font>
    </ndxf>
  </rcc>
  <rcc rId="493" sId="1" odxf="1" dxf="1">
    <oc r="K66">
      <f>D66-I66</f>
    </oc>
    <nc r="K66">
      <f>D66-G66</f>
    </nc>
    <odxf>
      <font>
        <sz val="20"/>
        <color rgb="FFFF0000"/>
      </font>
    </odxf>
    <ndxf>
      <font>
        <sz val="20"/>
        <color auto="1"/>
      </font>
    </ndxf>
  </rcc>
  <rcc rId="494" sId="1" odxf="1" dxf="1">
    <oc r="K67">
      <f>D67-I67</f>
    </oc>
    <nc r="K67">
      <f>D67-G67</f>
    </nc>
    <odxf>
      <font>
        <sz val="20"/>
        <color rgb="FFFF0000"/>
      </font>
    </odxf>
    <ndxf>
      <font>
        <sz val="20"/>
        <color auto="1"/>
      </font>
    </ndxf>
  </rcc>
  <rcc rId="495" sId="1" odxf="1" dxf="1">
    <oc r="K68">
      <f>D68-I68</f>
    </oc>
    <nc r="K68">
      <f>D68-G68</f>
    </nc>
    <odxf>
      <font>
        <sz val="20"/>
        <color rgb="FFFF0000"/>
      </font>
    </odxf>
    <ndxf>
      <font>
        <sz val="20"/>
        <color auto="1"/>
      </font>
    </ndxf>
  </rcc>
  <rcc rId="496" sId="1" odxf="1" dxf="1">
    <oc r="K69">
      <f>D69-I69</f>
    </oc>
    <nc r="K69">
      <f>D69-G69</f>
    </nc>
    <odxf>
      <font>
        <sz val="20"/>
        <color rgb="FFFF0000"/>
      </font>
    </odxf>
    <ndxf>
      <font>
        <sz val="20"/>
        <color auto="1"/>
      </font>
    </ndxf>
  </rcc>
  <rcc rId="497" sId="1" odxf="1" dxf="1">
    <oc r="K70">
      <f>D70-I70</f>
    </oc>
    <nc r="K70">
      <f>D70-G70</f>
    </nc>
    <odxf>
      <font>
        <sz val="20"/>
        <color rgb="FFFF0000"/>
      </font>
    </odxf>
    <ndxf>
      <font>
        <sz val="20"/>
        <color auto="1"/>
      </font>
    </ndxf>
  </rcc>
  <rcc rId="498" sId="1" odxf="1" dxf="1">
    <oc r="K71">
      <f>D71-I71</f>
    </oc>
    <nc r="K71">
      <f>D71-G71</f>
    </nc>
    <odxf>
      <font>
        <sz val="20"/>
        <color rgb="FFFF0000"/>
      </font>
    </odxf>
    <ndxf>
      <font>
        <sz val="20"/>
        <color auto="1"/>
      </font>
    </ndxf>
  </rcc>
  <rcc rId="499" sId="1" odxf="1" dxf="1">
    <oc r="K72">
      <f>D72-I72</f>
    </oc>
    <nc r="K72">
      <f>D72-G72</f>
    </nc>
    <odxf>
      <font>
        <sz val="20"/>
        <color rgb="FFFF0000"/>
      </font>
    </odxf>
    <ndxf>
      <font>
        <sz val="20"/>
        <color auto="1"/>
      </font>
    </ndxf>
  </rcc>
  <rcc rId="500" sId="1" odxf="1" dxf="1">
    <oc r="K73">
      <f>D73-I73</f>
    </oc>
    <nc r="K73">
      <f>D73-G73</f>
    </nc>
    <odxf>
      <font>
        <sz val="20"/>
        <color rgb="FFFF0000"/>
      </font>
    </odxf>
    <ndxf>
      <font>
        <sz val="20"/>
        <color auto="1"/>
      </font>
    </ndxf>
  </rcc>
  <rcc rId="501" sId="1" odxf="1" dxf="1">
    <oc r="K74">
      <f>D74-I74</f>
    </oc>
    <nc r="K74">
      <f>D74-G74</f>
    </nc>
    <odxf>
      <font>
        <sz val="20"/>
        <color rgb="FFFF0000"/>
      </font>
    </odxf>
    <ndxf>
      <font>
        <sz val="20"/>
        <color auto="1"/>
      </font>
    </ndxf>
  </rcc>
  <rcc rId="502" sId="1" odxf="1" dxf="1">
    <oc r="K75">
      <f>D75-I75</f>
    </oc>
    <nc r="K75">
      <f>D75-G75</f>
    </nc>
    <odxf>
      <font>
        <sz val="20"/>
        <color rgb="FFFF0000"/>
      </font>
    </odxf>
    <ndxf>
      <font>
        <sz val="20"/>
        <color auto="1"/>
      </font>
    </ndxf>
  </rcc>
  <rcc rId="503" sId="1" odxf="1" dxf="1">
    <oc r="K76">
      <f>D76-I76</f>
    </oc>
    <nc r="K76">
      <f>D76-G76</f>
    </nc>
    <odxf>
      <font>
        <sz val="20"/>
        <color rgb="FFFF0000"/>
      </font>
    </odxf>
    <ndxf>
      <font>
        <sz val="20"/>
        <color auto="1"/>
      </font>
    </ndxf>
  </rcc>
  <rcc rId="504" sId="1" odxf="1" dxf="1">
    <oc r="K77">
      <f>D77-I77</f>
    </oc>
    <nc r="K77">
      <f>D77-G77</f>
    </nc>
    <odxf>
      <font>
        <sz val="20"/>
        <color rgb="FFFF0000"/>
      </font>
    </odxf>
    <ndxf>
      <font>
        <sz val="20"/>
        <color auto="1"/>
      </font>
    </ndxf>
  </rcc>
  <rcc rId="505" sId="1" odxf="1" dxf="1">
    <oc r="K78">
      <f>D78-I78</f>
    </oc>
    <nc r="K78">
      <f>D78-G78</f>
    </nc>
    <odxf>
      <font>
        <sz val="20"/>
        <color rgb="FFFF0000"/>
      </font>
    </odxf>
    <ndxf>
      <font>
        <sz val="20"/>
        <color auto="1"/>
      </font>
    </ndxf>
  </rcc>
  <rcc rId="506" sId="1" odxf="1" dxf="1">
    <oc r="K79">
      <f>D79-I79</f>
    </oc>
    <nc r="K79">
      <f>D79-G79</f>
    </nc>
    <odxf>
      <font>
        <sz val="20"/>
        <color rgb="FFFF0000"/>
      </font>
    </odxf>
    <ndxf>
      <font>
        <sz val="20"/>
        <color auto="1"/>
      </font>
    </ndxf>
  </rcc>
  <rcc rId="507" sId="1" odxf="1" dxf="1">
    <oc r="K80">
      <f>D80-I80</f>
    </oc>
    <nc r="K80">
      <f>D80-G80</f>
    </nc>
    <odxf>
      <font>
        <sz val="20"/>
        <color rgb="FFFF0000"/>
      </font>
    </odxf>
    <ndxf>
      <font>
        <sz val="20"/>
        <color auto="1"/>
      </font>
    </ndxf>
  </rcc>
  <rcc rId="508" sId="1" odxf="1" dxf="1">
    <oc r="K81">
      <f>D81-I81</f>
    </oc>
    <nc r="K81">
      <f>D81-G81</f>
    </nc>
    <odxf>
      <font>
        <sz val="20"/>
        <color rgb="FFFF0000"/>
      </font>
    </odxf>
    <ndxf>
      <font>
        <sz val="20"/>
        <color auto="1"/>
      </font>
    </ndxf>
  </rcc>
  <rcc rId="509" sId="1" odxf="1" dxf="1">
    <oc r="K82">
      <f>D82-I82</f>
    </oc>
    <nc r="K82">
      <f>D82-G82</f>
    </nc>
    <odxf>
      <font>
        <sz val="20"/>
        <color rgb="FFFF0000"/>
      </font>
    </odxf>
    <ndxf>
      <font>
        <sz val="20"/>
        <color auto="1"/>
      </font>
    </ndxf>
  </rcc>
  <rcc rId="510" sId="1" odxf="1" dxf="1">
    <oc r="K83">
      <f>D83-I83</f>
    </oc>
    <nc r="K83">
      <f>D83-G83</f>
    </nc>
    <odxf>
      <font>
        <sz val="20"/>
        <color rgb="FFFF0000"/>
      </font>
    </odxf>
    <ndxf>
      <font>
        <sz val="20"/>
        <color auto="1"/>
      </font>
    </ndxf>
  </rcc>
  <rcc rId="511" sId="1" odxf="1" dxf="1">
    <oc r="K84">
      <f>D84-I84</f>
    </oc>
    <nc r="K84">
      <f>D84-G84</f>
    </nc>
    <odxf>
      <font>
        <sz val="20"/>
        <color rgb="FFFF0000"/>
      </font>
    </odxf>
    <ndxf>
      <font>
        <sz val="20"/>
        <color auto="1"/>
      </font>
    </ndxf>
  </rcc>
  <rcc rId="512" sId="1" odxf="1" dxf="1">
    <oc r="K85">
      <f>D85-I85</f>
    </oc>
    <nc r="K85">
      <f>D85-G85</f>
    </nc>
    <odxf>
      <font>
        <sz val="20"/>
        <color rgb="FFFF0000"/>
      </font>
    </odxf>
    <ndxf>
      <font>
        <sz val="20"/>
        <color auto="1"/>
      </font>
    </ndxf>
  </rcc>
  <rcc rId="513" sId="1" odxf="1" dxf="1">
    <oc r="K86">
      <f>D86-I86</f>
    </oc>
    <nc r="K86">
      <f>D86-G86</f>
    </nc>
    <odxf>
      <font>
        <sz val="20"/>
        <color rgb="FFFF0000"/>
      </font>
    </odxf>
    <ndxf>
      <font>
        <sz val="20"/>
        <color auto="1"/>
      </font>
    </ndxf>
  </rcc>
  <rcc rId="514" sId="1" odxf="1" dxf="1">
    <oc r="K87">
      <f>D87-I87</f>
    </oc>
    <nc r="K87">
      <f>D87-G87</f>
    </nc>
    <odxf>
      <font>
        <sz val="20"/>
        <color rgb="FFFF0000"/>
      </font>
    </odxf>
    <ndxf>
      <font>
        <sz val="20"/>
        <color auto="1"/>
      </font>
    </ndxf>
  </rcc>
  <rcc rId="515" sId="1" odxf="1" dxf="1">
    <oc r="K88">
      <f>D88-I88</f>
    </oc>
    <nc r="K88">
      <f>D88-G88</f>
    </nc>
    <odxf>
      <font>
        <sz val="20"/>
        <color rgb="FFFF0000"/>
      </font>
    </odxf>
    <ndxf>
      <font>
        <sz val="20"/>
        <color auto="1"/>
      </font>
    </ndxf>
  </rcc>
  <rcc rId="516" sId="1" odxf="1" dxf="1">
    <oc r="K89">
      <f>D89-I89</f>
    </oc>
    <nc r="K89">
      <f>D89-G89</f>
    </nc>
    <odxf>
      <font>
        <sz val="20"/>
        <color rgb="FFFF0000"/>
      </font>
    </odxf>
    <ndxf>
      <font>
        <sz val="20"/>
        <color auto="1"/>
      </font>
    </ndxf>
  </rcc>
  <rcc rId="517" sId="1" odxf="1" dxf="1">
    <oc r="K90">
      <f>D90-I90</f>
    </oc>
    <nc r="K90">
      <f>D90-G90</f>
    </nc>
    <odxf>
      <font>
        <sz val="20"/>
        <color rgb="FFFF0000"/>
      </font>
    </odxf>
    <ndxf>
      <font>
        <sz val="20"/>
        <color auto="1"/>
      </font>
    </ndxf>
  </rcc>
  <rcc rId="518" sId="1" odxf="1" dxf="1">
    <oc r="K91">
      <f>D91-I91</f>
    </oc>
    <nc r="K91">
      <f>D91-G91</f>
    </nc>
    <odxf>
      <font>
        <sz val="20"/>
        <color rgb="FFFF0000"/>
      </font>
    </odxf>
    <ndxf>
      <font>
        <sz val="20"/>
        <color auto="1"/>
      </font>
    </ndxf>
  </rcc>
  <rcc rId="519" sId="1" odxf="1" dxf="1">
    <oc r="K92">
      <f>D92-I92</f>
    </oc>
    <nc r="K92">
      <f>D92-G92</f>
    </nc>
    <odxf>
      <font>
        <sz val="20"/>
        <color rgb="FFFF0000"/>
      </font>
    </odxf>
    <ndxf>
      <font>
        <sz val="20"/>
        <color auto="1"/>
      </font>
    </ndxf>
  </rcc>
  <rcc rId="520" sId="1" odxf="1" dxf="1">
    <oc r="K93">
      <f>D93-I93</f>
    </oc>
    <nc r="K93">
      <f>D93-G93</f>
    </nc>
    <odxf>
      <font>
        <sz val="20"/>
        <color rgb="FFFF0000"/>
      </font>
    </odxf>
    <ndxf>
      <font>
        <sz val="20"/>
        <color auto="1"/>
      </font>
    </ndxf>
  </rcc>
  <rcc rId="521" sId="1" odxf="1" dxf="1">
    <oc r="K94">
      <f>D94-I94</f>
    </oc>
    <nc r="K94">
      <f>D94-G94</f>
    </nc>
    <odxf>
      <font>
        <sz val="20"/>
        <color rgb="FFFF0000"/>
      </font>
    </odxf>
    <ndxf>
      <font>
        <sz val="20"/>
        <color auto="1"/>
      </font>
    </ndxf>
  </rcc>
  <rcc rId="522" sId="1" odxf="1" dxf="1">
    <oc r="K95">
      <f>D95-I95</f>
    </oc>
    <nc r="K95">
      <f>D95-G95</f>
    </nc>
    <odxf>
      <font>
        <sz val="20"/>
        <color rgb="FFFF0000"/>
      </font>
    </odxf>
    <ndxf>
      <font>
        <sz val="20"/>
        <color auto="1"/>
      </font>
    </ndxf>
  </rcc>
  <rcc rId="523" sId="1" odxf="1" dxf="1">
    <oc r="K96">
      <f>D96-I96</f>
    </oc>
    <nc r="K96">
      <f>D96-G96</f>
    </nc>
    <odxf>
      <font>
        <sz val="20"/>
        <color rgb="FFFF0000"/>
      </font>
    </odxf>
    <ndxf>
      <font>
        <sz val="20"/>
        <color auto="1"/>
      </font>
    </ndxf>
  </rcc>
  <rcc rId="524" sId="1" odxf="1" dxf="1">
    <oc r="K97">
      <f>D97-I97</f>
    </oc>
    <nc r="K97">
      <f>D97-G97</f>
    </nc>
    <odxf>
      <font>
        <sz val="20"/>
        <color rgb="FFFF0000"/>
      </font>
    </odxf>
    <ndxf>
      <font>
        <sz val="20"/>
        <color auto="1"/>
      </font>
    </ndxf>
  </rcc>
  <rcc rId="525" sId="1" odxf="1" dxf="1">
    <oc r="K98">
      <f>D98-I98</f>
    </oc>
    <nc r="K98">
      <f>D98-G98</f>
    </nc>
    <odxf>
      <font>
        <sz val="20"/>
        <color rgb="FFFF0000"/>
      </font>
    </odxf>
    <ndxf>
      <font>
        <sz val="20"/>
        <color auto="1"/>
      </font>
    </ndxf>
  </rcc>
  <rcc rId="526" sId="1" odxf="1" dxf="1">
    <oc r="K99">
      <f>D99-I99</f>
    </oc>
    <nc r="K99">
      <f>D99-G99</f>
    </nc>
    <odxf>
      <font>
        <sz val="20"/>
        <color rgb="FFFF0000"/>
      </font>
    </odxf>
    <ndxf>
      <font>
        <sz val="20"/>
        <color auto="1"/>
      </font>
    </ndxf>
  </rcc>
  <rcc rId="527" sId="1" odxf="1" dxf="1">
    <oc r="K100">
      <f>D100-I100</f>
    </oc>
    <nc r="K100">
      <f>D100-G100</f>
    </nc>
    <odxf>
      <font>
        <sz val="20"/>
        <color rgb="FFFF0000"/>
      </font>
    </odxf>
    <ndxf>
      <font>
        <sz val="20"/>
        <color auto="1"/>
      </font>
    </ndxf>
  </rcc>
  <rcc rId="528" sId="1" odxf="1" dxf="1">
    <oc r="K101">
      <f>D101-I101</f>
    </oc>
    <nc r="K101">
      <f>D101-G101</f>
    </nc>
    <odxf>
      <font>
        <sz val="20"/>
        <color rgb="FFFF0000"/>
      </font>
    </odxf>
    <ndxf>
      <font>
        <sz val="20"/>
        <color auto="1"/>
      </font>
    </ndxf>
  </rcc>
  <rcc rId="529" sId="1" odxf="1" dxf="1">
    <oc r="K102">
      <f>D102-I102</f>
    </oc>
    <nc r="K102">
      <f>D102-G102</f>
    </nc>
    <odxf>
      <font>
        <sz val="20"/>
        <color rgb="FFFF0000"/>
      </font>
    </odxf>
    <ndxf>
      <font>
        <sz val="20"/>
        <color auto="1"/>
      </font>
    </ndxf>
  </rcc>
  <rcc rId="530" sId="1" odxf="1" dxf="1">
    <oc r="K103">
      <f>D103-I103</f>
    </oc>
    <nc r="K103">
      <f>D103-G103</f>
    </nc>
    <odxf>
      <font>
        <sz val="20"/>
        <color rgb="FFFF0000"/>
      </font>
    </odxf>
    <ndxf>
      <font>
        <sz val="20"/>
        <color auto="1"/>
      </font>
    </ndxf>
  </rcc>
  <rcc rId="531" sId="1" odxf="1" dxf="1">
    <oc r="K104">
      <f>D104-I104</f>
    </oc>
    <nc r="K104">
      <f>D104-G104</f>
    </nc>
    <odxf>
      <font>
        <sz val="20"/>
        <color rgb="FFFF0000"/>
      </font>
    </odxf>
    <ndxf>
      <font>
        <sz val="20"/>
        <color auto="1"/>
      </font>
    </ndxf>
  </rcc>
  <rcc rId="532" sId="1" odxf="1" dxf="1">
    <oc r="K105">
      <f>D105-I105</f>
    </oc>
    <nc r="K105">
      <f>D105-G105</f>
    </nc>
    <odxf>
      <font>
        <sz val="20"/>
        <color rgb="FFFF0000"/>
      </font>
    </odxf>
    <ndxf>
      <font>
        <sz val="20"/>
        <color auto="1"/>
      </font>
    </ndxf>
  </rcc>
  <rcc rId="533" sId="1" odxf="1" dxf="1">
    <oc r="K106">
      <f>D106-I106</f>
    </oc>
    <nc r="K106">
      <f>D106-G106</f>
    </nc>
    <odxf>
      <font>
        <sz val="20"/>
        <color rgb="FFFF0000"/>
      </font>
    </odxf>
    <ndxf>
      <font>
        <sz val="20"/>
        <color auto="1"/>
      </font>
    </ndxf>
  </rcc>
  <rcc rId="534" sId="1" odxf="1" dxf="1">
    <oc r="K107">
      <f>D107-I107</f>
    </oc>
    <nc r="K107">
      <f>D107-G107</f>
    </nc>
    <odxf>
      <font>
        <sz val="20"/>
        <color rgb="FFFF0000"/>
      </font>
    </odxf>
    <ndxf>
      <font>
        <sz val="20"/>
        <color auto="1"/>
      </font>
    </ndxf>
  </rcc>
  <rcc rId="535" sId="1" odxf="1" dxf="1">
    <oc r="K108">
      <f>D108-I108</f>
    </oc>
    <nc r="K108">
      <f>D108-G108</f>
    </nc>
    <odxf>
      <font>
        <sz val="20"/>
        <color rgb="FFFF0000"/>
      </font>
    </odxf>
    <ndxf>
      <font>
        <sz val="20"/>
        <color auto="1"/>
      </font>
    </ndxf>
  </rcc>
  <rcc rId="536" sId="1" odxf="1" dxf="1">
    <oc r="K109">
      <f>D109-I109</f>
    </oc>
    <nc r="K109">
      <f>D109-G109</f>
    </nc>
    <odxf>
      <font>
        <sz val="20"/>
        <color rgb="FFFF0000"/>
      </font>
    </odxf>
    <ndxf>
      <font>
        <sz val="20"/>
        <color auto="1"/>
      </font>
    </ndxf>
  </rcc>
  <rcc rId="537" sId="1" odxf="1" dxf="1">
    <oc r="K110">
      <f>D110-I110</f>
    </oc>
    <nc r="K110">
      <f>D110-G110</f>
    </nc>
    <odxf>
      <font>
        <sz val="20"/>
        <color rgb="FFFF0000"/>
      </font>
    </odxf>
    <ndxf>
      <font>
        <sz val="20"/>
        <color auto="1"/>
      </font>
    </ndxf>
  </rcc>
  <rcc rId="538" sId="1" odxf="1" dxf="1">
    <oc r="K111">
      <f>D111-I111</f>
    </oc>
    <nc r="K111">
      <f>D111-G111</f>
    </nc>
    <odxf>
      <font>
        <sz val="20"/>
        <color rgb="FFFF0000"/>
      </font>
    </odxf>
    <ndxf>
      <font>
        <sz val="20"/>
        <color auto="1"/>
      </font>
    </ndxf>
  </rcc>
  <rcc rId="539" sId="1" odxf="1" dxf="1">
    <oc r="K112">
      <f>D112-I112</f>
    </oc>
    <nc r="K112">
      <f>D112-G112</f>
    </nc>
    <odxf>
      <font>
        <sz val="20"/>
        <color rgb="FFFF0000"/>
      </font>
    </odxf>
    <ndxf>
      <font>
        <sz val="20"/>
        <color auto="1"/>
      </font>
    </ndxf>
  </rcc>
  <rcc rId="540" sId="1" odxf="1" dxf="1">
    <oc r="K113">
      <f>D113-I113</f>
    </oc>
    <nc r="K113">
      <f>D113-G113</f>
    </nc>
    <odxf>
      <font>
        <sz val="20"/>
        <color rgb="FFFF0000"/>
      </font>
    </odxf>
    <ndxf>
      <font>
        <sz val="20"/>
        <color auto="1"/>
      </font>
    </ndxf>
  </rcc>
  <rcc rId="541" sId="1" odxf="1" dxf="1">
    <oc r="K114">
      <f>D114-I114</f>
    </oc>
    <nc r="K114">
      <f>D114-G114</f>
    </nc>
    <odxf>
      <font>
        <sz val="20"/>
        <color rgb="FFFF0000"/>
      </font>
    </odxf>
    <ndxf>
      <font>
        <sz val="20"/>
        <color auto="1"/>
      </font>
    </ndxf>
  </rcc>
  <rcc rId="542" sId="1" odxf="1" dxf="1">
    <oc r="K115">
      <f>D115-I115</f>
    </oc>
    <nc r="K115">
      <f>D115-G115</f>
    </nc>
    <odxf>
      <font>
        <sz val="20"/>
        <color rgb="FFFF0000"/>
      </font>
    </odxf>
    <ndxf>
      <font>
        <sz val="20"/>
        <color auto="1"/>
      </font>
    </ndxf>
  </rcc>
  <rcc rId="543" sId="1" odxf="1" dxf="1">
    <oc r="K116">
      <f>D116-I116</f>
    </oc>
    <nc r="K116">
      <f>D116-G116</f>
    </nc>
    <odxf>
      <font>
        <sz val="20"/>
        <color rgb="FFFF0000"/>
      </font>
    </odxf>
    <ndxf>
      <font>
        <sz val="20"/>
        <color auto="1"/>
      </font>
    </ndxf>
  </rcc>
  <rcc rId="544" sId="1" odxf="1" dxf="1">
    <oc r="K117">
      <f>D117-I117</f>
    </oc>
    <nc r="K117">
      <f>D117-G117</f>
    </nc>
    <odxf>
      <font>
        <sz val="20"/>
        <color rgb="FFFF0000"/>
      </font>
    </odxf>
    <ndxf>
      <font>
        <sz val="20"/>
        <color auto="1"/>
      </font>
    </ndxf>
  </rcc>
  <rcc rId="545" sId="1" odxf="1" dxf="1">
    <oc r="K118">
      <f>D118-I118</f>
    </oc>
    <nc r="K118">
      <f>D118-G118</f>
    </nc>
    <odxf>
      <font>
        <sz val="20"/>
        <color rgb="FFFF0000"/>
      </font>
    </odxf>
    <ndxf>
      <font>
        <sz val="20"/>
        <color auto="1"/>
      </font>
    </ndxf>
  </rcc>
  <rcc rId="546" sId="1" odxf="1" dxf="1">
    <oc r="K119">
      <f>D119-I119</f>
    </oc>
    <nc r="K119">
      <f>D119-G119</f>
    </nc>
    <odxf>
      <font>
        <sz val="20"/>
        <color rgb="FFFF0000"/>
      </font>
    </odxf>
    <ndxf>
      <font>
        <sz val="20"/>
        <color auto="1"/>
      </font>
    </ndxf>
  </rcc>
  <rcc rId="547" sId="1" odxf="1" dxf="1">
    <oc r="K120">
      <f>D120-I120</f>
    </oc>
    <nc r="K120">
      <f>D120-G120</f>
    </nc>
    <odxf>
      <font>
        <sz val="20"/>
        <color rgb="FFFF0000"/>
      </font>
    </odxf>
    <ndxf>
      <font>
        <sz val="20"/>
        <color auto="1"/>
      </font>
    </ndxf>
  </rcc>
  <rcc rId="548" sId="1" odxf="1" dxf="1">
    <oc r="K121">
      <f>D121-I121</f>
    </oc>
    <nc r="K121">
      <f>D121-G121</f>
    </nc>
    <odxf>
      <font>
        <sz val="20"/>
        <color rgb="FFFF0000"/>
      </font>
    </odxf>
    <ndxf>
      <font>
        <sz val="20"/>
        <color auto="1"/>
      </font>
    </ndxf>
  </rcc>
  <rcc rId="549" sId="1" odxf="1" dxf="1">
    <oc r="K122">
      <f>D122-I122</f>
    </oc>
    <nc r="K122">
      <f>D122-G122</f>
    </nc>
    <odxf>
      <font>
        <sz val="20"/>
        <color rgb="FFFF0000"/>
      </font>
    </odxf>
    <ndxf>
      <font>
        <sz val="20"/>
        <color auto="1"/>
      </font>
    </ndxf>
  </rcc>
  <rcc rId="550" sId="1" odxf="1" dxf="1">
    <oc r="K123">
      <f>D123-I123</f>
    </oc>
    <nc r="K123">
      <f>D123-G123</f>
    </nc>
    <odxf>
      <font>
        <sz val="20"/>
        <color rgb="FFFF0000"/>
      </font>
    </odxf>
    <ndxf>
      <font>
        <sz val="20"/>
        <color auto="1"/>
      </font>
    </ndxf>
  </rcc>
  <rcc rId="551" sId="1" odxf="1" dxf="1">
    <oc r="K124">
      <f>D124-I124</f>
    </oc>
    <nc r="K124">
      <f>D124-G124</f>
    </nc>
    <odxf>
      <font>
        <sz val="20"/>
        <color rgb="FFFF0000"/>
      </font>
    </odxf>
    <ndxf>
      <font>
        <sz val="20"/>
        <color auto="1"/>
      </font>
    </ndxf>
  </rcc>
  <rcc rId="552" sId="1" odxf="1" dxf="1">
    <oc r="K125">
      <f>D125-I125</f>
    </oc>
    <nc r="K125">
      <f>D125-G125</f>
    </nc>
    <odxf>
      <font>
        <sz val="20"/>
        <color rgb="FFFF0000"/>
      </font>
    </odxf>
    <ndxf>
      <font>
        <sz val="20"/>
        <color auto="1"/>
      </font>
    </ndxf>
  </rcc>
  <rcc rId="553" sId="1" odxf="1" dxf="1">
    <oc r="K126">
      <f>D126-I126</f>
    </oc>
    <nc r="K126">
      <f>D126-G126</f>
    </nc>
    <odxf>
      <font>
        <sz val="20"/>
        <color rgb="FFFF0000"/>
      </font>
    </odxf>
    <ndxf>
      <font>
        <sz val="20"/>
        <color auto="1"/>
      </font>
    </ndxf>
  </rcc>
  <rcc rId="554" sId="1" odxf="1" dxf="1">
    <oc r="K127">
      <f>D127-I127</f>
    </oc>
    <nc r="K127">
      <f>D127-G127</f>
    </nc>
    <odxf>
      <font>
        <sz val="20"/>
        <color rgb="FFFF0000"/>
      </font>
    </odxf>
    <ndxf>
      <font>
        <sz val="20"/>
        <color auto="1"/>
      </font>
    </ndxf>
  </rcc>
  <rcc rId="555" sId="1" odxf="1" dxf="1">
    <oc r="K128">
      <f>D128-I128</f>
    </oc>
    <nc r="K128">
      <f>D128-G128</f>
    </nc>
    <odxf>
      <font>
        <sz val="20"/>
        <color rgb="FFFF0000"/>
      </font>
    </odxf>
    <ndxf>
      <font>
        <sz val="20"/>
        <color auto="1"/>
      </font>
    </ndxf>
  </rcc>
  <rcc rId="556" sId="1" odxf="1" dxf="1">
    <oc r="K129">
      <f>D129-I129</f>
    </oc>
    <nc r="K129">
      <f>D129-G129</f>
    </nc>
    <odxf>
      <font>
        <sz val="20"/>
        <color rgb="FFFF0000"/>
      </font>
    </odxf>
    <ndxf>
      <font>
        <sz val="20"/>
        <color auto="1"/>
      </font>
    </ndxf>
  </rcc>
  <rcc rId="557" sId="1" odxf="1" dxf="1">
    <oc r="K130">
      <f>D130-I130</f>
    </oc>
    <nc r="K130">
      <f>D130-G130</f>
    </nc>
    <odxf>
      <font>
        <sz val="20"/>
        <color rgb="FFFF0000"/>
      </font>
    </odxf>
    <ndxf>
      <font>
        <sz val="20"/>
        <color auto="1"/>
      </font>
    </ndxf>
  </rcc>
  <rcc rId="558" sId="1" odxf="1" dxf="1">
    <oc r="K131">
      <f>D131-I131</f>
    </oc>
    <nc r="K131">
      <f>D131-G131</f>
    </nc>
    <odxf>
      <font>
        <sz val="20"/>
        <color rgb="FFFF0000"/>
      </font>
    </odxf>
    <ndxf>
      <font>
        <sz val="20"/>
        <color auto="1"/>
      </font>
    </ndxf>
  </rcc>
  <rcc rId="559" sId="1" odxf="1" dxf="1">
    <oc r="K132">
      <f>D132-I132</f>
    </oc>
    <nc r="K132">
      <f>D132-G132</f>
    </nc>
    <odxf>
      <font>
        <sz val="20"/>
        <color rgb="FFFF0000"/>
      </font>
    </odxf>
    <ndxf>
      <font>
        <sz val="20"/>
        <color auto="1"/>
      </font>
    </ndxf>
  </rcc>
  <rcc rId="560" sId="1" odxf="1" dxf="1">
    <oc r="K133">
      <f>D133-I133</f>
    </oc>
    <nc r="K133">
      <f>D133-G133</f>
    </nc>
    <odxf>
      <font>
        <sz val="20"/>
        <color rgb="FFFF0000"/>
      </font>
    </odxf>
    <ndxf>
      <font>
        <sz val="20"/>
        <color auto="1"/>
      </font>
    </ndxf>
  </rcc>
  <rcc rId="561" sId="1" odxf="1" dxf="1">
    <oc r="K134">
      <f>D134-I134</f>
    </oc>
    <nc r="K134">
      <f>D134-G134</f>
    </nc>
    <odxf>
      <font>
        <sz val="20"/>
        <color rgb="FFFF0000"/>
      </font>
    </odxf>
    <ndxf>
      <font>
        <sz val="20"/>
        <color auto="1"/>
      </font>
    </ndxf>
  </rcc>
  <rcc rId="562" sId="1" odxf="1" dxf="1">
    <oc r="K135">
      <f>D135-I135</f>
    </oc>
    <nc r="K135">
      <f>D135-G135</f>
    </nc>
    <odxf>
      <font>
        <sz val="20"/>
        <color rgb="FFFF0000"/>
      </font>
    </odxf>
    <ndxf>
      <font>
        <sz val="20"/>
        <color auto="1"/>
      </font>
    </ndxf>
  </rcc>
  <rcc rId="563" sId="1" odxf="1" dxf="1">
    <oc r="K136">
      <f>D136-I136</f>
    </oc>
    <nc r="K136">
      <f>D136-G136</f>
    </nc>
    <odxf>
      <font>
        <sz val="20"/>
        <color rgb="FFFF0000"/>
      </font>
    </odxf>
    <ndxf>
      <font>
        <sz val="20"/>
        <color auto="1"/>
      </font>
    </ndxf>
  </rcc>
  <rcc rId="564" sId="1" odxf="1" dxf="1">
    <oc r="K137">
      <f>D137-I137</f>
    </oc>
    <nc r="K137">
      <f>D137-G137</f>
    </nc>
    <odxf>
      <font>
        <sz val="20"/>
        <color rgb="FFFF0000"/>
      </font>
    </odxf>
    <ndxf>
      <font>
        <sz val="20"/>
        <color auto="1"/>
      </font>
    </ndxf>
  </rcc>
  <rcc rId="565" sId="1" odxf="1" dxf="1">
    <oc r="K138">
      <f>D138-I138</f>
    </oc>
    <nc r="K138">
      <f>D138-G138</f>
    </nc>
    <odxf>
      <font>
        <sz val="20"/>
        <color rgb="FFFF0000"/>
      </font>
    </odxf>
    <ndxf>
      <font>
        <sz val="20"/>
        <color auto="1"/>
      </font>
    </ndxf>
  </rcc>
  <rcc rId="566" sId="1" odxf="1" dxf="1">
    <oc r="K139">
      <f>D139-I139</f>
    </oc>
    <nc r="K139">
      <f>D139-G139</f>
    </nc>
    <odxf>
      <font>
        <sz val="20"/>
        <color rgb="FFFF0000"/>
      </font>
    </odxf>
    <ndxf>
      <font>
        <sz val="20"/>
        <color auto="1"/>
      </font>
    </ndxf>
  </rcc>
  <rcc rId="567" sId="1" odxf="1" dxf="1">
    <oc r="K140">
      <f>D140-I140</f>
    </oc>
    <nc r="K140">
      <f>D140-G140</f>
    </nc>
    <odxf>
      <font>
        <sz val="20"/>
        <color rgb="FFFF0000"/>
      </font>
    </odxf>
    <ndxf>
      <font>
        <sz val="20"/>
        <color auto="1"/>
      </font>
    </ndxf>
  </rcc>
  <rcc rId="568" sId="1" odxf="1" dxf="1">
    <oc r="K141">
      <f>D141-I141</f>
    </oc>
    <nc r="K141">
      <f>D141-G141</f>
    </nc>
    <odxf>
      <font>
        <sz val="20"/>
        <color rgb="FFFF0000"/>
      </font>
    </odxf>
    <ndxf>
      <font>
        <sz val="20"/>
        <color auto="1"/>
      </font>
    </ndxf>
  </rcc>
  <rcc rId="569" sId="1" odxf="1" dxf="1">
    <oc r="K142">
      <f>D142-I142</f>
    </oc>
    <nc r="K142">
      <f>D142-G142</f>
    </nc>
    <odxf>
      <font>
        <sz val="20"/>
        <color rgb="FFFF0000"/>
      </font>
    </odxf>
    <ndxf>
      <font>
        <sz val="20"/>
        <color auto="1"/>
      </font>
    </ndxf>
  </rcc>
  <rcc rId="570" sId="1" odxf="1" dxf="1">
    <oc r="K143">
      <f>D143-I143</f>
    </oc>
    <nc r="K143">
      <f>D143-G143</f>
    </nc>
    <odxf>
      <font>
        <sz val="20"/>
        <color rgb="FFFF0000"/>
      </font>
    </odxf>
    <ndxf>
      <font>
        <sz val="20"/>
        <color auto="1"/>
      </font>
    </ndxf>
  </rcc>
  <rcc rId="571" sId="1" odxf="1" dxf="1">
    <oc r="K144">
      <f>D144-I144</f>
    </oc>
    <nc r="K144">
      <f>D144-G144</f>
    </nc>
    <odxf>
      <font>
        <sz val="20"/>
        <color rgb="FFFF0000"/>
      </font>
    </odxf>
    <ndxf>
      <font>
        <sz val="20"/>
        <color auto="1"/>
      </font>
    </ndxf>
  </rcc>
  <rcc rId="572" sId="1" odxf="1" dxf="1">
    <oc r="K145">
      <f>D145-I145</f>
    </oc>
    <nc r="K145">
      <f>D145-G145</f>
    </nc>
    <odxf>
      <font>
        <sz val="20"/>
        <color rgb="FFFF0000"/>
      </font>
    </odxf>
    <ndxf>
      <font>
        <sz val="20"/>
        <color auto="1"/>
      </font>
    </ndxf>
  </rcc>
  <rcc rId="573" sId="1" odxf="1" dxf="1">
    <oc r="K146">
      <f>D146-I146</f>
    </oc>
    <nc r="K146">
      <f>D146-G146</f>
    </nc>
    <odxf>
      <font>
        <sz val="20"/>
        <color rgb="FFFF0000"/>
      </font>
    </odxf>
    <ndxf>
      <font>
        <sz val="20"/>
        <color auto="1"/>
      </font>
    </ndxf>
  </rcc>
  <rcc rId="574" sId="1" odxf="1" dxf="1">
    <oc r="K147">
      <f>D147-I147</f>
    </oc>
    <nc r="K147">
      <f>D147-G147</f>
    </nc>
    <odxf>
      <font>
        <sz val="20"/>
        <color rgb="FFFF0000"/>
      </font>
    </odxf>
    <ndxf>
      <font>
        <sz val="20"/>
        <color auto="1"/>
      </font>
    </ndxf>
  </rcc>
  <rcc rId="575" sId="1" odxf="1" dxf="1">
    <oc r="K148">
      <f>D148-I148</f>
    </oc>
    <nc r="K148">
      <f>D148-G148</f>
    </nc>
    <odxf>
      <font>
        <sz val="20"/>
        <color rgb="FFFF0000"/>
      </font>
    </odxf>
    <ndxf>
      <font>
        <sz val="20"/>
        <color auto="1"/>
      </font>
    </ndxf>
  </rcc>
  <rcc rId="576" sId="1" odxf="1" dxf="1">
    <oc r="K149">
      <f>D149-I149</f>
    </oc>
    <nc r="K149">
      <f>D149-G149</f>
    </nc>
    <odxf>
      <font>
        <sz val="20"/>
        <color rgb="FFFF0000"/>
      </font>
    </odxf>
    <ndxf>
      <font>
        <sz val="20"/>
        <color auto="1"/>
      </font>
    </ndxf>
  </rcc>
  <rcc rId="577" sId="1" odxf="1" dxf="1">
    <oc r="K150">
      <f>D150-I150</f>
    </oc>
    <nc r="K150">
      <f>D150-G150</f>
    </nc>
    <odxf>
      <font>
        <sz val="20"/>
        <color rgb="FFFF0000"/>
      </font>
    </odxf>
    <ndxf>
      <font>
        <sz val="20"/>
        <color auto="1"/>
      </font>
    </ndxf>
  </rcc>
  <rcc rId="578" sId="1" odxf="1" dxf="1">
    <oc r="K151">
      <f>D151-I151</f>
    </oc>
    <nc r="K151">
      <f>D151-G151</f>
    </nc>
    <odxf>
      <font>
        <sz val="20"/>
        <color rgb="FFFF0000"/>
      </font>
    </odxf>
    <ndxf>
      <font>
        <sz val="20"/>
        <color auto="1"/>
      </font>
    </ndxf>
  </rcc>
  <rcc rId="579" sId="1" odxf="1" dxf="1">
    <oc r="K152">
      <f>D152-I152</f>
    </oc>
    <nc r="K152">
      <f>D152-G152</f>
    </nc>
    <odxf>
      <font>
        <sz val="20"/>
        <color rgb="FFFF0000"/>
      </font>
    </odxf>
    <ndxf>
      <font>
        <sz val="20"/>
        <color auto="1"/>
      </font>
    </ndxf>
  </rcc>
  <rcc rId="580" sId="1" odxf="1" dxf="1">
    <oc r="K153">
      <f>D153-I153</f>
    </oc>
    <nc r="K153">
      <f>D153-G153</f>
    </nc>
    <odxf>
      <font>
        <sz val="20"/>
        <color rgb="FFFF0000"/>
      </font>
    </odxf>
    <ndxf>
      <font>
        <sz val="20"/>
        <color auto="1"/>
      </font>
    </ndxf>
  </rcc>
  <rcc rId="581" sId="1" odxf="1" dxf="1">
    <oc r="K154">
      <f>D154-I154</f>
    </oc>
    <nc r="K154">
      <f>D154-G154</f>
    </nc>
    <odxf>
      <font>
        <sz val="20"/>
        <color rgb="FFFF0000"/>
      </font>
    </odxf>
    <ndxf>
      <font>
        <sz val="20"/>
        <color auto="1"/>
      </font>
    </ndxf>
  </rcc>
  <rcc rId="582" sId="1" odxf="1" dxf="1">
    <oc r="K155">
      <f>D155-I155</f>
    </oc>
    <nc r="K155">
      <f>D155-G155</f>
    </nc>
    <odxf>
      <font>
        <sz val="20"/>
        <color rgb="FFFF0000"/>
      </font>
    </odxf>
    <ndxf>
      <font>
        <sz val="20"/>
        <color auto="1"/>
      </font>
    </ndxf>
  </rcc>
  <rcc rId="583" sId="1" odxf="1" dxf="1">
    <oc r="K156">
      <f>D156-I156</f>
    </oc>
    <nc r="K156">
      <f>D156-G156</f>
    </nc>
    <odxf>
      <font>
        <sz val="20"/>
        <color rgb="FFFF0000"/>
      </font>
    </odxf>
    <ndxf>
      <font>
        <sz val="20"/>
        <color auto="1"/>
      </font>
    </ndxf>
  </rcc>
  <rcc rId="584" sId="1" odxf="1" dxf="1">
    <oc r="K157">
      <f>D157-I157</f>
    </oc>
    <nc r="K157">
      <f>D157-G157</f>
    </nc>
    <odxf>
      <font>
        <sz val="20"/>
        <color rgb="FFFF0000"/>
      </font>
    </odxf>
    <ndxf>
      <font>
        <sz val="20"/>
        <color auto="1"/>
      </font>
    </ndxf>
  </rcc>
  <rcc rId="585" sId="1" odxf="1" dxf="1">
    <oc r="K158">
      <f>D158-I158</f>
    </oc>
    <nc r="K158">
      <f>D158-G158</f>
    </nc>
    <odxf>
      <font>
        <sz val="20"/>
        <color rgb="FFFF0000"/>
      </font>
    </odxf>
    <ndxf>
      <font>
        <sz val="20"/>
        <color auto="1"/>
      </font>
    </ndxf>
  </rcc>
  <rcc rId="586" sId="1" odxf="1" dxf="1">
    <oc r="K159">
      <f>D159-I159</f>
    </oc>
    <nc r="K159">
      <f>D159-G159</f>
    </nc>
    <odxf>
      <font>
        <sz val="20"/>
        <color rgb="FFFF0000"/>
      </font>
    </odxf>
    <ndxf>
      <font>
        <sz val="20"/>
        <color auto="1"/>
      </font>
    </ndxf>
  </rcc>
  <rcc rId="587" sId="1" odxf="1" dxf="1">
    <oc r="K160">
      <f>D160-I160</f>
    </oc>
    <nc r="K160">
      <f>D160-G160</f>
    </nc>
    <odxf>
      <font>
        <sz val="20"/>
        <color rgb="FFFF0000"/>
      </font>
    </odxf>
    <ndxf>
      <font>
        <sz val="20"/>
        <color auto="1"/>
      </font>
    </ndxf>
  </rcc>
  <rcc rId="588" sId="1" odxf="1" dxf="1">
    <oc r="K161">
      <f>D161-I161</f>
    </oc>
    <nc r="K161">
      <f>D161-G161</f>
    </nc>
    <odxf>
      <font>
        <sz val="20"/>
        <color rgb="FFFF0000"/>
      </font>
    </odxf>
    <ndxf>
      <font>
        <sz val="20"/>
        <color auto="1"/>
      </font>
    </ndxf>
  </rcc>
  <rcc rId="589" sId="1" odxf="1" dxf="1">
    <oc r="K162">
      <f>D162-I162</f>
    </oc>
    <nc r="K162">
      <f>D162-G162</f>
    </nc>
    <odxf>
      <font>
        <sz val="20"/>
        <color rgb="FFFF0000"/>
      </font>
    </odxf>
    <ndxf>
      <font>
        <sz val="20"/>
        <color auto="1"/>
      </font>
    </ndxf>
  </rcc>
  <rcc rId="590" sId="1" odxf="1" dxf="1">
    <oc r="K163">
      <f>D163-I163</f>
    </oc>
    <nc r="K163">
      <f>D163-G163</f>
    </nc>
    <odxf>
      <font>
        <sz val="20"/>
        <color rgb="FFFF0000"/>
      </font>
    </odxf>
    <ndxf>
      <font>
        <sz val="20"/>
        <color auto="1"/>
      </font>
    </ndxf>
  </rcc>
  <rcc rId="591" sId="1" odxf="1" dxf="1">
    <oc r="K164">
      <f>D164-I164</f>
    </oc>
    <nc r="K164">
      <f>D164-G164</f>
    </nc>
    <odxf>
      <font>
        <sz val="20"/>
        <color rgb="FFFF0000"/>
      </font>
    </odxf>
    <ndxf>
      <font>
        <sz val="20"/>
        <color auto="1"/>
      </font>
    </ndxf>
  </rcc>
  <rcc rId="592" sId="1" odxf="1" dxf="1">
    <oc r="K165">
      <f>D165-I165</f>
    </oc>
    <nc r="K165">
      <f>D165-G165</f>
    </nc>
    <odxf>
      <font>
        <sz val="20"/>
        <color rgb="FFFF0000"/>
      </font>
    </odxf>
    <ndxf>
      <font>
        <sz val="20"/>
        <color auto="1"/>
      </font>
    </ndxf>
  </rcc>
  <rcc rId="593" sId="1" odxf="1" dxf="1">
    <oc r="K166">
      <f>D166-I166</f>
    </oc>
    <nc r="K166">
      <f>D166-G166</f>
    </nc>
    <odxf>
      <font>
        <sz val="20"/>
        <color rgb="FFFF0000"/>
      </font>
    </odxf>
    <ndxf>
      <font>
        <sz val="20"/>
        <color auto="1"/>
      </font>
    </ndxf>
  </rcc>
  <rcc rId="594" sId="1" odxf="1" dxf="1">
    <oc r="K167">
      <f>D167-I167</f>
    </oc>
    <nc r="K167">
      <f>D167-G167</f>
    </nc>
    <odxf>
      <font>
        <sz val="20"/>
        <color rgb="FFFF0000"/>
      </font>
    </odxf>
    <ndxf>
      <font>
        <sz val="20"/>
        <color auto="1"/>
      </font>
    </ndxf>
  </rcc>
  <rcc rId="595" sId="1" odxf="1" dxf="1">
    <oc r="K168">
      <f>D168-I168</f>
    </oc>
    <nc r="K168">
      <f>D168-G168</f>
    </nc>
    <odxf>
      <font>
        <sz val="20"/>
        <color rgb="FFFF0000"/>
      </font>
    </odxf>
    <ndxf>
      <font>
        <sz val="20"/>
        <color auto="1"/>
      </font>
    </ndxf>
  </rcc>
  <rcc rId="596" sId="1" odxf="1" dxf="1">
    <oc r="K169">
      <f>D169-I169</f>
    </oc>
    <nc r="K169">
      <f>D169-G169</f>
    </nc>
    <odxf>
      <font>
        <sz val="20"/>
        <color rgb="FFFF0000"/>
      </font>
    </odxf>
    <ndxf>
      <font>
        <sz val="20"/>
        <color auto="1"/>
      </font>
    </ndxf>
  </rcc>
  <rcc rId="597" sId="1" odxf="1" dxf="1">
    <oc r="K170">
      <f>D170-I170</f>
    </oc>
    <nc r="K170">
      <f>D170-G170</f>
    </nc>
    <odxf>
      <font>
        <sz val="20"/>
        <color rgb="FFFF0000"/>
      </font>
    </odxf>
    <ndxf>
      <font>
        <sz val="20"/>
        <color auto="1"/>
      </font>
    </ndxf>
  </rcc>
  <rcc rId="598" sId="1" odxf="1" dxf="1">
    <oc r="K171">
      <f>D171-I171</f>
    </oc>
    <nc r="K171">
      <f>D171-G171</f>
    </nc>
    <odxf>
      <font>
        <sz val="20"/>
        <color rgb="FFFF0000"/>
      </font>
    </odxf>
    <ndxf>
      <font>
        <sz val="20"/>
        <color auto="1"/>
      </font>
    </ndxf>
  </rcc>
  <rcc rId="599" sId="1" odxf="1" dxf="1">
    <oc r="K172">
      <f>D172-I172</f>
    </oc>
    <nc r="K172">
      <f>D172-G172</f>
    </nc>
    <odxf>
      <font>
        <sz val="20"/>
        <color rgb="FFFF0000"/>
      </font>
    </odxf>
    <ndxf>
      <font>
        <sz val="20"/>
        <color auto="1"/>
      </font>
    </ndxf>
  </rcc>
  <rcc rId="600" sId="1" odxf="1" dxf="1">
    <oc r="K173">
      <f>D173-I173</f>
    </oc>
    <nc r="K173">
      <f>D173-G173</f>
    </nc>
    <odxf>
      <font>
        <sz val="20"/>
        <color rgb="FFFF0000"/>
      </font>
    </odxf>
    <ndxf>
      <font>
        <sz val="20"/>
        <color auto="1"/>
      </font>
    </ndxf>
  </rcc>
  <rcc rId="601" sId="1" odxf="1" dxf="1">
    <oc r="K174">
      <f>D174-I174</f>
    </oc>
    <nc r="K174">
      <f>D174-G174</f>
    </nc>
    <odxf>
      <font>
        <sz val="20"/>
        <color rgb="FFFF0000"/>
      </font>
    </odxf>
    <ndxf>
      <font>
        <sz val="20"/>
        <color auto="1"/>
      </font>
    </ndxf>
  </rcc>
  <rcc rId="602" sId="1" odxf="1" dxf="1">
    <oc r="K175">
      <f>D175-I175</f>
    </oc>
    <nc r="K175">
      <f>D175-G175</f>
    </nc>
    <odxf>
      <font>
        <sz val="20"/>
        <color rgb="FFFF0000"/>
      </font>
    </odxf>
    <ndxf>
      <font>
        <sz val="20"/>
        <color auto="1"/>
      </font>
    </ndxf>
  </rcc>
  <rcc rId="603" sId="1" odxf="1" dxf="1">
    <oc r="K176">
      <f>D176-I176</f>
    </oc>
    <nc r="K176">
      <f>D176-G176</f>
    </nc>
    <odxf>
      <font>
        <sz val="20"/>
        <color rgb="FFFF0000"/>
      </font>
    </odxf>
    <ndxf>
      <font>
        <sz val="20"/>
        <color auto="1"/>
      </font>
    </ndxf>
  </rcc>
  <rcc rId="604" sId="1" odxf="1" dxf="1">
    <oc r="K177">
      <f>D177-I177</f>
    </oc>
    <nc r="K177">
      <f>D177-G177</f>
    </nc>
    <odxf>
      <font>
        <sz val="20"/>
        <color rgb="FFFF0000"/>
      </font>
    </odxf>
    <ndxf>
      <font>
        <sz val="20"/>
        <color auto="1"/>
      </font>
    </ndxf>
  </rcc>
  <rcc rId="605" sId="1" odxf="1" dxf="1">
    <oc r="K178">
      <f>D178-I178</f>
    </oc>
    <nc r="K178">
      <f>D178-G178</f>
    </nc>
    <odxf>
      <font>
        <sz val="20"/>
        <color rgb="FFFF0000"/>
      </font>
    </odxf>
    <ndxf>
      <font>
        <sz val="20"/>
        <color auto="1"/>
      </font>
    </ndxf>
  </rcc>
  <rcc rId="606" sId="1" odxf="1" dxf="1">
    <oc r="K179">
      <f>D179-I179</f>
    </oc>
    <nc r="K179">
      <f>D179-G179</f>
    </nc>
    <odxf>
      <font>
        <sz val="20"/>
        <color rgb="FFFF0000"/>
      </font>
    </odxf>
    <ndxf>
      <font>
        <sz val="20"/>
        <color auto="1"/>
      </font>
    </ndxf>
  </rcc>
  <rcc rId="607" sId="1" odxf="1" dxf="1">
    <oc r="K180">
      <f>D180-I180</f>
    </oc>
    <nc r="K180">
      <f>D180-G180</f>
    </nc>
    <odxf>
      <font>
        <sz val="20"/>
        <color rgb="FFFF0000"/>
      </font>
    </odxf>
    <ndxf>
      <font>
        <sz val="20"/>
        <color auto="1"/>
      </font>
    </ndxf>
  </rcc>
  <rcc rId="608" sId="1" odxf="1" dxf="1">
    <oc r="K181">
      <f>D181-I181</f>
    </oc>
    <nc r="K181">
      <f>D181-G181</f>
    </nc>
    <odxf>
      <font>
        <sz val="20"/>
        <color rgb="FFFF0000"/>
      </font>
    </odxf>
    <ndxf>
      <font>
        <sz val="20"/>
        <color auto="1"/>
      </font>
    </ndxf>
  </rcc>
  <rcc rId="609" sId="1" odxf="1" dxf="1">
    <nc r="K182">
      <f>D182-G182</f>
    </nc>
    <odxf>
      <font>
        <sz val="20"/>
        <color rgb="FFFF0000"/>
      </font>
    </odxf>
    <ndxf>
      <font>
        <sz val="20"/>
        <color auto="1"/>
      </font>
    </ndxf>
  </rcc>
  <rcc rId="610" sId="1" odxf="1" dxf="1">
    <oc r="K183">
      <f>D183-I183</f>
    </oc>
    <nc r="K183">
      <f>D183-G183</f>
    </nc>
    <odxf>
      <font>
        <sz val="20"/>
        <color rgb="FFFF0000"/>
      </font>
    </odxf>
    <ndxf>
      <font>
        <sz val="20"/>
        <color auto="1"/>
      </font>
    </ndxf>
  </rcc>
  <rcc rId="611" sId="1" odxf="1" dxf="1">
    <oc r="K184">
      <f>D184-I184</f>
    </oc>
    <nc r="K184">
      <f>D184-G184</f>
    </nc>
    <odxf>
      <font>
        <sz val="20"/>
        <color rgb="FFFF0000"/>
      </font>
    </odxf>
    <ndxf>
      <font>
        <sz val="20"/>
        <color auto="1"/>
      </font>
    </ndxf>
  </rcc>
  <rcc rId="612" sId="1" odxf="1" dxf="1">
    <oc r="K185">
      <f>D185-I185</f>
    </oc>
    <nc r="K185">
      <f>D185-G185</f>
    </nc>
    <odxf>
      <font>
        <sz val="20"/>
        <color rgb="FFFF0000"/>
      </font>
    </odxf>
    <ndxf>
      <font>
        <sz val="20"/>
        <color auto="1"/>
      </font>
    </ndxf>
  </rcc>
  <rcc rId="613" sId="1" odxf="1" dxf="1">
    <oc r="K186">
      <f>D186-I186</f>
    </oc>
    <nc r="K186">
      <f>D186-G186</f>
    </nc>
    <odxf>
      <font>
        <sz val="20"/>
        <color rgb="FFFF0000"/>
      </font>
    </odxf>
    <ndxf>
      <font>
        <sz val="20"/>
        <color auto="1"/>
      </font>
    </ndxf>
  </rcc>
  <rcc rId="614" sId="1" odxf="1" dxf="1">
    <oc r="K187">
      <f>D187-I187</f>
    </oc>
    <nc r="K187">
      <f>D187-G187</f>
    </nc>
    <odxf>
      <font>
        <sz val="20"/>
        <color rgb="FFFF0000"/>
      </font>
    </odxf>
    <ndxf>
      <font>
        <sz val="20"/>
        <color auto="1"/>
      </font>
    </ndxf>
  </rcc>
  <rcc rId="615" sId="1">
    <oc r="K188">
      <f>D188-I188</f>
    </oc>
    <nc r="K188">
      <f>D188-G188</f>
    </nc>
  </rcc>
  <rcc rId="616" sId="1" odxf="1" dxf="1">
    <oc r="K189">
      <f>D189-I189</f>
    </oc>
    <nc r="K189">
      <f>D189-G189</f>
    </nc>
    <odxf>
      <font>
        <sz val="20"/>
        <color rgb="FFFF0000"/>
      </font>
    </odxf>
    <ndxf>
      <font>
        <sz val="20"/>
        <color auto="1"/>
      </font>
    </ndxf>
  </rcc>
  <rcc rId="617" sId="1" odxf="1" dxf="1">
    <oc r="K190">
      <f>D190-I190</f>
    </oc>
    <nc r="K190">
      <f>D190-G190</f>
    </nc>
    <odxf>
      <font>
        <sz val="20"/>
        <color rgb="FFFF0000"/>
      </font>
    </odxf>
    <ndxf>
      <font>
        <sz val="20"/>
        <color auto="1"/>
      </font>
    </ndxf>
  </rcc>
  <rcc rId="618" sId="1" odxf="1" dxf="1">
    <oc r="K191">
      <f>D191-I191</f>
    </oc>
    <nc r="K191">
      <f>D191-G191</f>
    </nc>
    <odxf>
      <font>
        <sz val="20"/>
        <color rgb="FFFF0000"/>
      </font>
    </odxf>
    <ndxf>
      <font>
        <sz val="20"/>
        <color auto="1"/>
      </font>
    </ndxf>
  </rcc>
  <rcc rId="619" sId="1" odxf="1" dxf="1">
    <oc r="K192">
      <f>D192-I192</f>
    </oc>
    <nc r="K192">
      <f>D192-G192</f>
    </nc>
    <odxf>
      <font>
        <sz val="20"/>
        <color rgb="FFFF0000"/>
      </font>
    </odxf>
    <ndxf>
      <font>
        <sz val="20"/>
        <color auto="1"/>
      </font>
    </ndxf>
  </rcc>
  <rcc rId="620" sId="1" odxf="1" dxf="1">
    <oc r="K193">
      <f>D193-I193</f>
    </oc>
    <nc r="K193">
      <f>D193-G193</f>
    </nc>
    <odxf>
      <font>
        <sz val="20"/>
        <color rgb="FFFF0000"/>
      </font>
    </odxf>
    <ndxf>
      <font>
        <sz val="20"/>
        <color auto="1"/>
      </font>
    </ndxf>
  </rcc>
  <rcc rId="621" sId="1" odxf="1" dxf="1">
    <oc r="K194">
      <f>D194-I194</f>
    </oc>
    <nc r="K194">
      <f>D194-G194</f>
    </nc>
    <odxf>
      <font>
        <sz val="20"/>
        <color rgb="FFFF0000"/>
      </font>
    </odxf>
    <ndxf>
      <font>
        <sz val="20"/>
        <color auto="1"/>
      </font>
    </ndxf>
  </rcc>
  <rcc rId="622" sId="1" odxf="1" dxf="1">
    <oc r="K195">
      <f>D195-I195</f>
    </oc>
    <nc r="K195">
      <f>D195-G195</f>
    </nc>
    <odxf>
      <font>
        <sz val="20"/>
        <color rgb="FFFF0000"/>
      </font>
    </odxf>
    <ndxf>
      <font>
        <sz val="20"/>
        <color auto="1"/>
      </font>
    </ndxf>
  </rcc>
  <rcc rId="623" sId="1" odxf="1" dxf="1">
    <oc r="K196">
      <f>D196-I196</f>
    </oc>
    <nc r="K196">
      <f>D196-G196</f>
    </nc>
    <odxf>
      <font>
        <sz val="20"/>
        <color rgb="FFFF0000"/>
      </font>
    </odxf>
    <ndxf>
      <font>
        <sz val="20"/>
        <color auto="1"/>
      </font>
    </ndxf>
  </rcc>
  <rcc rId="624" sId="1" odxf="1" dxf="1">
    <oc r="K197">
      <f>D197-I197</f>
    </oc>
    <nc r="K197">
      <f>D197-G197</f>
    </nc>
    <odxf>
      <font>
        <sz val="20"/>
        <color rgb="FFFF0000"/>
      </font>
    </odxf>
    <ndxf>
      <font>
        <sz val="20"/>
        <color auto="1"/>
      </font>
    </ndxf>
  </rcc>
  <rcc rId="625" sId="1" odxf="1" dxf="1">
    <oc r="K198">
      <f>D198-I198</f>
    </oc>
    <nc r="K198">
      <f>D198-G198</f>
    </nc>
    <odxf>
      <font>
        <sz val="20"/>
        <color rgb="FFFF0000"/>
      </font>
    </odxf>
    <ndxf>
      <font>
        <sz val="20"/>
        <color auto="1"/>
      </font>
    </ndxf>
  </rcc>
  <rcc rId="626" sId="1" odxf="1" dxf="1">
    <oc r="K199">
      <f>D199-I199</f>
    </oc>
    <nc r="K199">
      <f>D199-G199</f>
    </nc>
    <odxf>
      <font>
        <sz val="20"/>
        <color rgb="FFFF0000"/>
      </font>
    </odxf>
    <ndxf>
      <font>
        <sz val="20"/>
        <color auto="1"/>
      </font>
    </ndxf>
  </rcc>
  <rcc rId="627" sId="1" odxf="1" dxf="1">
    <oc r="K200">
      <f>D200-I200</f>
    </oc>
    <nc r="K200">
      <f>D200-G200</f>
    </nc>
    <odxf>
      <font>
        <sz val="20"/>
        <color rgb="FFFF0000"/>
      </font>
    </odxf>
    <ndxf>
      <font>
        <sz val="20"/>
        <color auto="1"/>
      </font>
    </ndxf>
  </rcc>
  <rcc rId="628" sId="1">
    <oc r="K201">
      <f>D201-I201</f>
    </oc>
    <nc r="K201">
      <f>D201-G201</f>
    </nc>
  </rcc>
  <rcc rId="629" sId="1" odxf="1" dxf="1">
    <oc r="K202">
      <f>D202-I202</f>
    </oc>
    <nc r="K202">
      <f>D202-G202</f>
    </nc>
    <odxf>
      <font>
        <sz val="20"/>
        <color rgb="FFFF0000"/>
      </font>
    </odxf>
    <ndxf>
      <font>
        <sz val="20"/>
        <color auto="1"/>
      </font>
    </ndxf>
  </rcc>
  <rcc rId="630" sId="1" odxf="1" dxf="1">
    <oc r="K203">
      <f>D203-I203</f>
    </oc>
    <nc r="K203">
      <f>D203-G203</f>
    </nc>
    <odxf>
      <font>
        <sz val="20"/>
        <color rgb="FFFF0000"/>
      </font>
    </odxf>
    <ndxf>
      <font>
        <sz val="20"/>
        <color auto="1"/>
      </font>
    </ndxf>
  </rcc>
  <rcc rId="631" sId="1" odxf="1" dxf="1">
    <oc r="K204">
      <f>D204-I204</f>
    </oc>
    <nc r="K204">
      <f>D204-G204</f>
    </nc>
    <odxf>
      <font>
        <sz val="20"/>
        <color rgb="FFFF0000"/>
      </font>
    </odxf>
    <ndxf>
      <font>
        <sz val="20"/>
        <color auto="1"/>
      </font>
    </ndxf>
  </rcc>
  <rcc rId="632" sId="1" odxf="1" dxf="1">
    <oc r="K205">
      <f>D205-I205</f>
    </oc>
    <nc r="K205">
      <f>D205-G205</f>
    </nc>
    <odxf>
      <font>
        <sz val="20"/>
        <color rgb="FFFF0000"/>
      </font>
    </odxf>
    <ndxf>
      <font>
        <sz val="20"/>
        <color auto="1"/>
      </font>
    </ndxf>
  </rcc>
  <rcc rId="633" sId="1" odxf="1" dxf="1">
    <oc r="K206">
      <f>D206-I206</f>
    </oc>
    <nc r="K206">
      <f>D206-G206</f>
    </nc>
    <odxf>
      <font>
        <sz val="20"/>
        <color rgb="FFFF0000"/>
      </font>
    </odxf>
    <ndxf>
      <font>
        <sz val="20"/>
        <color auto="1"/>
      </font>
    </ndxf>
  </rcc>
  <rcc rId="634" sId="1" odxf="1" dxf="1">
    <oc r="K207">
      <f>D207-I207</f>
    </oc>
    <nc r="K207">
      <f>D207-G207</f>
    </nc>
    <odxf>
      <font>
        <sz val="20"/>
        <color rgb="FFFF0000"/>
      </font>
    </odxf>
    <ndxf>
      <font>
        <sz val="20"/>
        <color auto="1"/>
      </font>
    </ndxf>
  </rcc>
  <rcc rId="635" sId="1">
    <oc r="K208">
      <f>D208-I208</f>
    </oc>
    <nc r="K208">
      <f>D208-G208</f>
    </nc>
  </rcc>
  <rcc rId="636" sId="1">
    <oc r="K209">
      <f>D209-I209</f>
    </oc>
    <nc r="K209">
      <f>D209-G209</f>
    </nc>
  </rcc>
  <rcc rId="637" sId="1">
    <oc r="K210">
      <f>D210-I210</f>
    </oc>
    <nc r="K210">
      <f>D210-G210</f>
    </nc>
  </rcc>
  <rcc rId="638" sId="1">
    <oc r="K211">
      <f>D211-I211</f>
    </oc>
    <nc r="K211">
      <f>D211-G211</f>
    </nc>
  </rcc>
  <rcc rId="639" sId="1" odxf="1" dxf="1">
    <oc r="K212">
      <f>D212-I212</f>
    </oc>
    <nc r="K212">
      <f>D212-G212</f>
    </nc>
    <odxf>
      <font>
        <sz val="20"/>
        <color rgb="FFFF0000"/>
      </font>
    </odxf>
    <ndxf>
      <font>
        <sz val="20"/>
        <color auto="1"/>
      </font>
    </ndxf>
  </rcc>
  <rcc rId="640" sId="1" odxf="1" dxf="1">
    <oc r="K213">
      <f>D213-I213</f>
    </oc>
    <nc r="K213">
      <f>D213-G213</f>
    </nc>
    <odxf>
      <font>
        <sz val="20"/>
        <color rgb="FFFF0000"/>
      </font>
    </odxf>
    <ndxf>
      <font>
        <sz val="20"/>
        <color auto="1"/>
      </font>
    </ndxf>
  </rcc>
  <rcc rId="641" sId="1" odxf="1" dxf="1">
    <oc r="K214">
      <f>D214-I214</f>
    </oc>
    <nc r="K214">
      <f>D214-G214</f>
    </nc>
    <odxf>
      <font>
        <sz val="20"/>
        <color rgb="FFFF0000"/>
      </font>
    </odxf>
    <ndxf>
      <font>
        <sz val="20"/>
        <color auto="1"/>
      </font>
    </ndxf>
  </rcc>
  <rcc rId="642" sId="1" odxf="1" dxf="1">
    <oc r="K215">
      <f>D215-I215</f>
    </oc>
    <nc r="K215">
      <f>D215-G215</f>
    </nc>
    <odxf>
      <font>
        <sz val="20"/>
        <color rgb="FFFF0000"/>
      </font>
    </odxf>
    <ndxf>
      <font>
        <sz val="20"/>
        <color auto="1"/>
      </font>
    </ndxf>
  </rcc>
  <rcc rId="643" sId="1" odxf="1" dxf="1">
    <oc r="K216">
      <f>D216-I216</f>
    </oc>
    <nc r="K216">
      <f>D216-G216</f>
    </nc>
    <odxf>
      <font>
        <sz val="20"/>
        <color rgb="FFFF0000"/>
      </font>
    </odxf>
    <ndxf>
      <font>
        <sz val="20"/>
        <color auto="1"/>
      </font>
    </ndxf>
  </rcc>
  <rcc rId="644" sId="1">
    <oc r="K217">
      <f>D217-I217</f>
    </oc>
    <nc r="K217">
      <f>D217-G217</f>
    </nc>
  </rcc>
  <rcc rId="645" sId="1">
    <oc r="K218">
      <f>D218-I218</f>
    </oc>
    <nc r="K218">
      <f>D218-G218</f>
    </nc>
  </rcc>
  <rcc rId="646" sId="1" odxf="1" dxf="1">
    <oc r="K219">
      <f>D219-I219</f>
    </oc>
    <nc r="K219">
      <f>D219-G219</f>
    </nc>
    <odxf>
      <font>
        <sz val="20"/>
        <color rgb="FFFF0000"/>
      </font>
    </odxf>
    <ndxf>
      <font>
        <sz val="20"/>
        <color auto="1"/>
      </font>
    </ndxf>
  </rcc>
  <rcc rId="647" sId="1" odxf="1" dxf="1">
    <oc r="K220">
      <f>D220-I220</f>
    </oc>
    <nc r="K220">
      <f>D220-G220</f>
    </nc>
    <odxf>
      <font>
        <sz val="20"/>
        <color rgb="FFFF0000"/>
      </font>
    </odxf>
    <ndxf>
      <font>
        <sz val="20"/>
        <color auto="1"/>
      </font>
    </ndxf>
  </rcc>
  <rcc rId="648" sId="1" odxf="1" dxf="1">
    <oc r="K221">
      <f>D221-I221</f>
    </oc>
    <nc r="K221">
      <f>D221-G221</f>
    </nc>
    <odxf>
      <font>
        <sz val="20"/>
        <color rgb="FFFF0000"/>
      </font>
    </odxf>
    <ndxf>
      <font>
        <sz val="20"/>
        <color auto="1"/>
      </font>
    </ndxf>
  </rcc>
  <rcc rId="649" sId="1" odxf="1" dxf="1">
    <oc r="K222">
      <f>D222-I222</f>
    </oc>
    <nc r="K222">
      <f>D222-G222</f>
    </nc>
    <odxf>
      <font>
        <sz val="20"/>
        <color rgb="FFFF0000"/>
      </font>
    </odxf>
    <ndxf>
      <font>
        <sz val="20"/>
        <color auto="1"/>
      </font>
    </ndxf>
  </rcc>
  <rcc rId="650" sId="1" odxf="1" dxf="1">
    <oc r="K223">
      <f>D223-I223</f>
    </oc>
    <nc r="K223">
      <f>D223-G223</f>
    </nc>
    <odxf>
      <font>
        <sz val="20"/>
        <color rgb="FFFF0000"/>
      </font>
    </odxf>
    <ndxf>
      <font>
        <sz val="20"/>
        <color auto="1"/>
      </font>
    </ndxf>
  </rcc>
  <rcc rId="651" sId="1" odxf="1" dxf="1">
    <oc r="K224">
      <f>D224-I224</f>
    </oc>
    <nc r="K224">
      <f>D224-G224</f>
    </nc>
    <odxf>
      <font>
        <sz val="20"/>
        <color rgb="FFFF0000"/>
      </font>
    </odxf>
    <ndxf>
      <font>
        <sz val="20"/>
        <color auto="1"/>
      </font>
    </ndxf>
  </rcc>
  <rcc rId="652" sId="1" odxf="1" dxf="1">
    <oc r="K225">
      <f>D225-I225</f>
    </oc>
    <nc r="K225">
      <f>D225-G225</f>
    </nc>
    <odxf>
      <font>
        <sz val="20"/>
        <color rgb="FFFF0000"/>
      </font>
    </odxf>
    <ndxf>
      <font>
        <sz val="20"/>
        <color auto="1"/>
      </font>
    </ndxf>
  </rcc>
  <rcc rId="653" sId="1" odxf="1" dxf="1">
    <oc r="K226">
      <f>D226-I226</f>
    </oc>
    <nc r="K226">
      <f>D226-G226</f>
    </nc>
    <odxf>
      <font>
        <sz val="20"/>
        <color rgb="FFFF0000"/>
      </font>
    </odxf>
    <ndxf>
      <font>
        <sz val="20"/>
        <color auto="1"/>
      </font>
    </ndxf>
  </rcc>
  <rcc rId="654" sId="1" odxf="1" dxf="1">
    <oc r="K227">
      <f>D227-I227</f>
    </oc>
    <nc r="K227">
      <f>D227-G227</f>
    </nc>
    <odxf>
      <font>
        <sz val="20"/>
        <color rgb="FFFF0000"/>
      </font>
    </odxf>
    <ndxf>
      <font>
        <sz val="20"/>
        <color auto="1"/>
      </font>
    </ndxf>
  </rcc>
  <rcc rId="655" sId="1" odxf="1" dxf="1">
    <oc r="K228">
      <f>D228-I228</f>
    </oc>
    <nc r="K228">
      <f>D228-G228</f>
    </nc>
    <odxf>
      <font>
        <sz val="20"/>
        <color rgb="FFFF0000"/>
      </font>
    </odxf>
    <ndxf>
      <font>
        <sz val="20"/>
        <color auto="1"/>
      </font>
    </ndxf>
  </rcc>
  <rcc rId="656" sId="1" odxf="1" dxf="1">
    <oc r="K229">
      <f>D229-I229</f>
    </oc>
    <nc r="K229">
      <f>D229-G229</f>
    </nc>
    <odxf>
      <font>
        <sz val="20"/>
        <color rgb="FFFF0000"/>
      </font>
    </odxf>
    <ndxf>
      <font>
        <sz val="20"/>
        <color auto="1"/>
      </font>
    </ndxf>
  </rcc>
  <rcc rId="657" sId="1" odxf="1" dxf="1">
    <oc r="K230">
      <f>D230-I230</f>
    </oc>
    <nc r="K230">
      <f>D230-G230</f>
    </nc>
    <odxf>
      <font>
        <sz val="20"/>
        <color rgb="FFFF0000"/>
      </font>
    </odxf>
    <ndxf>
      <font>
        <sz val="20"/>
        <color auto="1"/>
      </font>
    </ndxf>
  </rcc>
  <rcc rId="658" sId="1" odxf="1" dxf="1">
    <oc r="K231">
      <f>D231-I231</f>
    </oc>
    <nc r="K231">
      <f>D231-G231</f>
    </nc>
    <odxf>
      <font>
        <sz val="20"/>
        <color rgb="FFFF0000"/>
      </font>
    </odxf>
    <ndxf>
      <font>
        <sz val="20"/>
        <color auto="1"/>
      </font>
    </ndxf>
  </rcc>
  <rcc rId="659" sId="1" odxf="1" dxf="1">
    <oc r="K232">
      <f>D232-I232</f>
    </oc>
    <nc r="K232">
      <f>D232-G232</f>
    </nc>
    <odxf>
      <font>
        <sz val="20"/>
        <color rgb="FFFF0000"/>
      </font>
    </odxf>
    <ndxf>
      <font>
        <sz val="20"/>
        <color auto="1"/>
      </font>
    </ndxf>
  </rcc>
  <rrc rId="660" sId="1" ref="N1:N1048576" action="deleteCol">
    <undo index="0" exp="area" ref3D="1" dr="$A$5:$XFD$8" dn="Заголовки_для_печати" sId="1"/>
    <undo index="0" exp="area" ref3D="1" dr="$A$5:$XFD$7" dn="Z_F2110B0B_AAE7_42F0_B553_C360E9249AD4_.wvu.PrintTitles" sId="1"/>
    <undo index="4" exp="area" ref3D="1" dr="$K$1:$BN$1048576" dn="Z_F2110B0B_AAE7_42F0_B553_C360E9249AD4_.wvu.Cols" sId="1"/>
    <undo index="0" exp="area" ref3D="1" dr="$A$5:$XFD$7" dn="Z_D7BC8E82_4392_4806_9DAE_D94253790B9C_.wvu.PrintTitles" sId="1"/>
    <undo index="4" exp="area" ref3D="1" dr="$K$1:$BN$1048576" dn="Z_D7BC8E82_4392_4806_9DAE_D94253790B9C_.wvu.Cols" sId="1"/>
    <undo index="0" exp="area" ref3D="1" dr="$A$67:$N$232" dn="Z_D50A6792_49FE_4C67_B11B_814FAEB0FCE7_.wvu.FilterData" sId="1"/>
    <undo index="0" exp="area" ref3D="1" dr="$A$5:$XFD$8" dn="Z_D20DFCFE_63F9_4265_B37B_4F36C46DF159_.wvu.PrintTitles" sId="1"/>
    <undo index="0" exp="area" ref3D="1" dr="$A$5:$XFD$8" dn="Z_CCF533A2_322B_40E2_88B2_065E6D1D35B4_.wvu.PrintTitles" sId="1"/>
    <undo index="0" exp="area" ref3D="1" dr="$A$5:$XFD$8" dn="Z_A0A3CD9B_2436_40D7_91DB_589A95FBBF00_.wvu.PrintTitles" sId="1"/>
    <undo index="0" exp="area" ref3D="1" dr="$A$5:$XFD$8" dn="Z_9FA29541_62F4_4CED_BF33_19F6BA57578F_.wvu.PrintTitles" sId="1"/>
    <undo index="0" exp="area" ref3D="1" dr="$A$5:$XFD$8" dn="Z_9E943B7D_D4C7_443F_BC4C_8AB90546D8A5_.wvu.PrintTitles" sId="1"/>
    <undo index="0" exp="area" ref3D="1" dr="$A$5:$XFD$8" dn="Z_99950613_28E7_4EC2_B918_559A2757B0A9_.wvu.PrintTitles" sId="1"/>
    <undo index="0" exp="area" ref3D="1" dr="$A$5:$XFD$8" dn="Z_998B8119_4FF3_4A16_838D_539C6AE34D55_.wvu.PrintTitles" sId="1"/>
    <undo index="0" exp="area" ref3D="1" dr="$A$5:$XFD$8" dn="Z_7B245AB0_C2AF_4822_BFC4_2399F85856C1_.wvu.PrintTitles" sId="1"/>
    <undo index="0" exp="area" ref3D="1" dr="$A$5:$XFD$8" dn="Z_72C0943B_A5D5_4B80_AD54_166C5CDC74DE_.wvu.PrintTitles" sId="1"/>
    <undo index="0" exp="area" ref3D="1" dr="$A$5:$XFD$8" dn="Z_6E4A7295_8CE0_4D28_ABEF_D38EBAE7C204_.wvu.PrintTitles" sId="1"/>
    <undo index="0" exp="area" ref3D="1" dr="$A$5:$XFD$8" dn="Z_67ADFAE6_A9AF_44D7_8539_93CD0F6B7849_.wvu.PrintTitles" sId="1"/>
    <undo index="0" exp="area" ref3D="1" dr="$A$5:$XFD$8" dn="Z_649E5CE3_4976_49D9_83DA_4E57FFC714BF_.wvu.PrintTitles" sId="1"/>
    <undo index="0" exp="area" ref3D="1" dr="$A$5:$XFD$8" dn="Z_6068C3FF_17AA_48A5_A88B_2523CBAC39AE_.wvu.PrintTitles" sId="1"/>
    <undo index="0" exp="area" ref3D="1" dr="$A$5:$XFD$8" dn="Z_5FB953A5_71FF_4056_AF98_C9D06FF0EDF3_.wvu.PrintTitles" sId="1"/>
    <undo index="0" exp="area" ref3D="1" dr="$A$5:$XFD$8" dn="Z_5EB1B5BB_79BE_4318_9140_3FA31802D519_.wvu.PrintTitles" sId="1"/>
    <undo index="0" exp="area" ref3D="1" dr="$A$5:$XFD$8" dn="Z_539CB3DF_9B66_4BE7_9074_8CE0405EB8A6_.wvu.PrintTitles" sId="1"/>
    <undo index="0" exp="area" ref3D="1" dr="$A$5:$XFD$8" dn="Z_45DE1976_7F07_4EB4_8A9C_FB72D060BEFA_.wvu.PrintTitles" sId="1"/>
    <undo index="0" exp="area" ref3D="1" dr="$A$5:$XFD$8" dn="Z_37F8CE32_8CE8_4D95_9C0E_63112E6EFFE9_.wvu.PrintTitles" sId="1"/>
    <undo index="0" exp="area" ref3D="1" dr="$A$5:$XFD$8" dn="Z_13BE7114_35DF_4699_8779_61985C68F6C3_.wvu.PrintTitles" sId="1"/>
    <undo index="0" exp="area" ref3D="1" dr="$A$5:$XFD$8" dn="Z_0CCCFAED_79CE_4449_BC23_D60C794B65C2_.wvu.PrintTitles" sId="1"/>
    <undo index="0" exp="area" ref3D="1" dr="$A$5:$XFD$8" dn="Z_CA384592_0CFD_4322_A4EB_34EC04693944_.wvu.PrintTitles" sId="1"/>
    <undo index="0" exp="area" ref3D="1" dr="$A$5:$XFD$8" dn="Z_BEA0FDBA_BB07_4C19_8BBD_5E57EE395C09_.wvu.PrintTitles" sId="1"/>
    <undo index="0" exp="area" ref3D="1" dr="$A$5:$XFD$7" dn="Z_A6B98527_7CBF_4E4D_BDEA_9334A3EB779F_.wvu.PrintTitles" sId="1"/>
    <undo index="4" exp="area" ref3D="1" dr="$K$1:$BN$1048576" dn="Z_A6B98527_7CBF_4E4D_BDEA_9334A3EB779F_.wvu.Cols" sId="1"/>
    <rfmt sheetId="1" xfDxf="1" sqref="N1:N1048576" start="0" length="0">
      <dxf>
        <font>
          <sz val="20"/>
          <color rgb="FFFF0000"/>
        </font>
        <alignment vertical="top" wrapText="1" readingOrder="0"/>
      </dxf>
    </rfmt>
    <rfmt sheetId="1" sqref="N4" start="0" length="0">
      <dxf/>
    </rfmt>
    <rfmt sheetId="1" sqref="N5" start="0" length="0">
      <dxf>
        <font>
          <sz val="20"/>
          <color rgb="FFFF0000"/>
        </font>
        <alignment horizontal="left" readingOrder="0"/>
      </dxf>
    </rfmt>
    <rfmt sheetId="1" sqref="N6" start="0" length="0">
      <dxf>
        <font>
          <sz val="20"/>
          <color rgb="FFFF0000"/>
        </font>
        <alignment horizontal="left" readingOrder="0"/>
      </dxf>
    </rfmt>
    <rfmt sheetId="1" sqref="N7" start="0" length="0">
      <dxf>
        <font>
          <sz val="20"/>
          <color rgb="FFFF0000"/>
        </font>
        <alignment horizontal="left" readingOrder="0"/>
      </dxf>
    </rfmt>
    <rfmt sheetId="1" sqref="N8" start="0" length="0">
      <dxf>
        <font>
          <i/>
          <sz val="20"/>
          <color rgb="FFFF0000"/>
        </font>
        <alignment horizontal="left" readingOrder="0"/>
      </dxf>
    </rfmt>
    <rfmt sheetId="1" sqref="N9" start="0" length="0">
      <dxf>
        <font>
          <b/>
          <sz val="20"/>
          <color auto="1"/>
        </font>
        <alignment horizontal="left" readingOrder="0"/>
      </dxf>
    </rfmt>
    <rfmt sheetId="1" sqref="N10" start="0" length="0">
      <dxf>
        <font>
          <sz val="20"/>
          <color auto="1"/>
        </font>
        <alignment horizontal="left" readingOrder="0"/>
      </dxf>
    </rfmt>
    <rcc rId="0" sId="1" dxf="1">
      <nc r="N11">
        <f>D11-I11</f>
      </nc>
      <ndxf>
        <font>
          <sz val="20"/>
          <color auto="1"/>
        </font>
        <numFmt numFmtId="4" formatCode="#,##0.00"/>
        <alignment horizontal="left" readingOrder="0"/>
      </ndxf>
    </rcc>
    <rfmt sheetId="1" sqref="N12" start="0" length="0">
      <dxf>
        <font>
          <sz val="20"/>
          <color auto="1"/>
        </font>
        <alignment horizontal="left" readingOrder="0"/>
      </dxf>
    </rfmt>
    <rfmt sheetId="1" sqref="N13" start="0" length="0">
      <dxf>
        <font>
          <sz val="20"/>
          <color auto="1"/>
        </font>
        <alignment horizontal="left" readingOrder="0"/>
      </dxf>
    </rfmt>
    <rfmt sheetId="1" sqref="N14" start="0" length="0">
      <dxf>
        <font>
          <sz val="20"/>
          <color auto="1"/>
        </font>
        <alignment horizontal="left" readingOrder="0"/>
      </dxf>
    </rfmt>
    <rfmt sheetId="1" sqref="N15" start="0" length="0">
      <dxf>
        <font>
          <b/>
          <sz val="20"/>
          <color auto="1"/>
        </font>
        <alignment horizontal="left" readingOrder="0"/>
      </dxf>
    </rfmt>
    <rfmt sheetId="1" sqref="N16" start="0" length="0">
      <dxf>
        <font>
          <b/>
          <sz val="20"/>
          <color rgb="FFFF0000"/>
        </font>
        <alignment horizontal="left" readingOrder="0"/>
      </dxf>
    </rfmt>
    <rfmt sheetId="1" sqref="N17" start="0" length="0">
      <dxf>
        <font>
          <b/>
          <sz val="20"/>
          <color rgb="FFFF0000"/>
        </font>
        <alignment horizontal="left" readingOrder="0"/>
      </dxf>
    </rfmt>
    <rfmt sheetId="1" sqref="N18" start="0" length="0">
      <dxf>
        <font>
          <b/>
          <sz val="20"/>
          <color rgb="FFFF0000"/>
        </font>
        <alignment horizontal="left" readingOrder="0"/>
      </dxf>
    </rfmt>
    <rfmt sheetId="1" sqref="N19" start="0" length="0">
      <dxf>
        <font>
          <b/>
          <sz val="20"/>
          <color rgb="FFFF0000"/>
        </font>
        <alignment horizontal="left" readingOrder="0"/>
      </dxf>
    </rfmt>
    <rcc rId="0" sId="1" dxf="1">
      <nc r="N20">
        <f>N22-N21</f>
      </nc>
      <ndxf>
        <numFmt numFmtId="4" formatCode="#,##0.00"/>
        <alignment horizontal="left" readingOrder="0"/>
      </ndxf>
    </rcc>
    <rcc rId="0" sId="1" dxf="1">
      <nc r="N21">
        <f>D21-I21</f>
      </nc>
      <ndxf>
        <numFmt numFmtId="4" formatCode="#,##0.00"/>
      </ndxf>
    </rcc>
    <rcc rId="0" sId="1" dxf="1">
      <nc r="N22">
        <f>21842.02+23958.41+220763.3</f>
      </nc>
      <ndxf>
        <numFmt numFmtId="4" formatCode="#,##0.00"/>
      </ndxf>
    </rcc>
    <rfmt sheetId="1" sqref="N81" start="0" length="0">
      <dxf>
        <font>
          <sz val="18"/>
          <color rgb="FFFF0000"/>
        </font>
        <alignment horizontal="left" readingOrder="0"/>
      </dxf>
    </rfmt>
    <rfmt sheetId="1" sqref="N82" start="0" length="0">
      <dxf>
        <font>
          <sz val="18"/>
          <color rgb="FFFF0000"/>
        </font>
        <alignment horizontal="left" readingOrder="0"/>
      </dxf>
    </rfmt>
    <rfmt sheetId="1" sqref="N83" start="0" length="0">
      <dxf>
        <font>
          <sz val="18"/>
          <color rgb="FFFF0000"/>
        </font>
        <alignment horizontal="left" readingOrder="0"/>
      </dxf>
    </rfmt>
    <rfmt sheetId="1" sqref="N84" start="0" length="0">
      <dxf>
        <font>
          <i/>
          <sz val="18"/>
          <color rgb="FFFF0000"/>
        </font>
        <alignment horizontal="left" readingOrder="0"/>
      </dxf>
    </rfmt>
    <rcc rId="0" sId="1" dxf="1">
      <nc r="N85">
        <f>I86-D86</f>
      </nc>
      <ndxf>
        <font>
          <sz val="18"/>
          <color rgb="FFFF0000"/>
        </font>
        <numFmt numFmtId="4" formatCode="#,##0.00"/>
        <alignment horizontal="left" readingOrder="0"/>
      </ndxf>
    </rcc>
    <rcc rId="0" sId="1" dxf="1">
      <nc r="N86">
        <f>I87-D87</f>
      </nc>
      <ndxf>
        <font>
          <sz val="18"/>
          <color rgb="FFFF0000"/>
        </font>
        <numFmt numFmtId="4" formatCode="#,##0.00"/>
        <alignment horizontal="left" readingOrder="0"/>
      </ndxf>
    </rcc>
    <rfmt sheetId="1" sqref="N87" start="0" length="0">
      <dxf>
        <font>
          <sz val="18"/>
          <color rgb="FFFF0000"/>
        </font>
        <alignment horizontal="left" readingOrder="0"/>
      </dxf>
    </rfmt>
    <rfmt sheetId="1" sqref="N88" start="0" length="0">
      <dxf>
        <font>
          <sz val="18"/>
          <color rgb="FFFF0000"/>
        </font>
        <alignment horizontal="left" readingOrder="0"/>
      </dxf>
    </rfmt>
    <rfmt sheetId="1" sqref="N89" start="0" length="0">
      <dxf>
        <font>
          <sz val="18"/>
          <color rgb="FFFF0000"/>
        </font>
        <alignment horizontal="left" readingOrder="0"/>
      </dxf>
    </rfmt>
    <rcc rId="0" sId="1" dxf="1">
      <nc r="N90">
        <f>I91-D91</f>
      </nc>
      <ndxf>
        <font>
          <sz val="18"/>
          <color rgb="FFFF0000"/>
        </font>
        <numFmt numFmtId="4" formatCode="#,##0.00"/>
        <alignment horizontal="left" readingOrder="0"/>
      </ndxf>
    </rcc>
    <rcc rId="0" sId="1" dxf="1">
      <nc r="N91">
        <f>I92-D92</f>
      </nc>
      <ndxf>
        <font>
          <sz val="18"/>
          <color rgb="FFFF0000"/>
        </font>
        <numFmt numFmtId="4" formatCode="#,##0.00"/>
        <alignment horizontal="left" readingOrder="0"/>
      </ndxf>
    </rcc>
    <rcc rId="0" sId="1" dxf="1">
      <nc r="N92">
        <f>I93-D93</f>
      </nc>
      <ndxf>
        <font>
          <sz val="18"/>
          <color rgb="FFFF0000"/>
        </font>
        <numFmt numFmtId="4" formatCode="#,##0.00"/>
        <alignment horizontal="left" readingOrder="0"/>
      </ndxf>
    </rcc>
    <rcc rId="0" sId="1" dxf="1">
      <nc r="N93">
        <f>I94-D94</f>
      </nc>
      <ndxf>
        <font>
          <sz val="18"/>
          <color rgb="FFFF0000"/>
        </font>
        <numFmt numFmtId="4" formatCode="#,##0.00"/>
        <alignment horizontal="left" readingOrder="0"/>
      </ndxf>
    </rcc>
    <rcc rId="0" sId="1" dxf="1">
      <nc r="N94">
        <f>I95-D95</f>
      </nc>
      <ndxf>
        <font>
          <sz val="18"/>
          <color rgb="FFFF0000"/>
        </font>
        <numFmt numFmtId="4" formatCode="#,##0.00"/>
        <alignment horizontal="left" readingOrder="0"/>
      </ndxf>
    </rcc>
    <rcc rId="0" sId="1" dxf="1">
      <nc r="N95">
        <f>I96-D96</f>
      </nc>
      <ndxf>
        <font>
          <sz val="18"/>
          <color rgb="FFFF0000"/>
        </font>
        <numFmt numFmtId="4" formatCode="#,##0.00"/>
        <alignment horizontal="left" readingOrder="0"/>
      </ndxf>
    </rcc>
    <rfmt sheetId="1" sqref="N96" start="0" length="0">
      <dxf>
        <font>
          <sz val="18"/>
          <color rgb="FFFF0000"/>
        </font>
        <alignment horizontal="left" readingOrder="0"/>
      </dxf>
    </rfmt>
    <rfmt sheetId="1" sqref="N97" start="0" length="0">
      <dxf>
        <font>
          <sz val="18"/>
          <color rgb="FFFF0000"/>
        </font>
        <alignment horizontal="left" readingOrder="0"/>
      </dxf>
    </rfmt>
    <rfmt sheetId="1" sqref="N98" start="0" length="0">
      <dxf>
        <font>
          <sz val="18"/>
          <color rgb="FFFF0000"/>
        </font>
        <alignment horizontal="left" readingOrder="0"/>
      </dxf>
    </rfmt>
    <rfmt sheetId="1" sqref="N99" start="0" length="0">
      <dxf>
        <font>
          <sz val="18"/>
          <color rgb="FFFF0000"/>
        </font>
        <alignment horizontal="left" readingOrder="0"/>
      </dxf>
    </rfmt>
    <rfmt sheetId="1" sqref="N100" start="0" length="0">
      <dxf>
        <font>
          <sz val="18"/>
          <color rgb="FFFF0000"/>
        </font>
        <alignment horizontal="left" readingOrder="0"/>
      </dxf>
    </rfmt>
    <rfmt sheetId="1" sqref="N101" start="0" length="0">
      <dxf>
        <font>
          <sz val="18"/>
          <color rgb="FFFF0000"/>
        </font>
        <alignment horizontal="left" readingOrder="0"/>
      </dxf>
    </rfmt>
    <rcc rId="0" sId="1" dxf="1">
      <nc r="N102">
        <f>C102-I102</f>
      </nc>
      <ndxf>
        <font>
          <sz val="18"/>
          <color rgb="FFFF0000"/>
        </font>
        <numFmt numFmtId="4" formatCode="#,##0.00"/>
        <alignment horizontal="left" readingOrder="0"/>
      </ndxf>
    </rcc>
    <rfmt sheetId="1" sqref="N103" start="0" length="0">
      <dxf>
        <font>
          <sz val="18"/>
          <color rgb="FFFF0000"/>
        </font>
        <alignment horizontal="left" readingOrder="0"/>
      </dxf>
    </rfmt>
    <rfmt sheetId="1" sqref="N104" start="0" length="0">
      <dxf>
        <font>
          <sz val="18"/>
          <color rgb="FFFF0000"/>
        </font>
        <alignment horizontal="left" readingOrder="0"/>
      </dxf>
    </rfmt>
    <rfmt sheetId="1" sqref="N105" start="0" length="0">
      <dxf>
        <font>
          <sz val="18"/>
          <color rgb="FFFF0000"/>
        </font>
        <alignment horizontal="left" readingOrder="0"/>
      </dxf>
    </rfmt>
    <rfmt sheetId="1" sqref="N106" start="0" length="0">
      <dxf>
        <font>
          <sz val="18"/>
          <color rgb="FFFF0000"/>
        </font>
        <alignment horizontal="left" readingOrder="0"/>
      </dxf>
    </rfmt>
    <rfmt sheetId="1" sqref="N107" start="0" length="0">
      <dxf>
        <font>
          <sz val="18"/>
          <color rgb="FFFF0000"/>
        </font>
        <alignment horizontal="left" readingOrder="0"/>
      </dxf>
    </rfmt>
    <rfmt sheetId="1" sqref="N108" start="0" length="0">
      <dxf>
        <font>
          <sz val="18"/>
          <color rgb="FFFF0000"/>
        </font>
        <alignment horizontal="left" readingOrder="0"/>
      </dxf>
    </rfmt>
    <rfmt sheetId="1" sqref="N109" start="0" length="0">
      <dxf>
        <font>
          <sz val="18"/>
          <color rgb="FFFF0000"/>
        </font>
        <alignment horizontal="left" readingOrder="0"/>
      </dxf>
    </rfmt>
    <rfmt sheetId="1" sqref="N110" start="0" length="0">
      <dxf>
        <font>
          <sz val="18"/>
          <color rgb="FFFF0000"/>
        </font>
        <alignment horizontal="left" readingOrder="0"/>
      </dxf>
    </rfmt>
    <rfmt sheetId="1" sqref="N111" start="0" length="0">
      <dxf>
        <font>
          <sz val="18"/>
          <color rgb="FFFF0000"/>
        </font>
        <alignment horizontal="left" readingOrder="0"/>
      </dxf>
    </rfmt>
    <rfmt sheetId="1" sqref="N112" start="0" length="0">
      <dxf>
        <font>
          <sz val="18"/>
          <color rgb="FFFF0000"/>
        </font>
        <alignment horizontal="left" readingOrder="0"/>
      </dxf>
    </rfmt>
    <rfmt sheetId="1" sqref="N113" start="0" length="0">
      <dxf>
        <font>
          <sz val="18"/>
          <color rgb="FFFF0000"/>
        </font>
        <alignment horizontal="left" readingOrder="0"/>
      </dxf>
    </rfmt>
    <rcc rId="0" sId="1" dxf="1">
      <nc r="N114">
        <f>D114-I114</f>
      </nc>
      <ndxf>
        <font>
          <sz val="18"/>
          <color rgb="FFFF0000"/>
        </font>
        <numFmt numFmtId="4" formatCode="#,##0.00"/>
        <alignment horizontal="left" readingOrder="0"/>
      </ndxf>
    </rcc>
    <rcc rId="0" sId="1" dxf="1">
      <nc r="N115">
        <f>I116-D116</f>
      </nc>
      <ndxf>
        <font>
          <sz val="18"/>
          <color rgb="FFFF0000"/>
        </font>
        <numFmt numFmtId="4" formatCode="#,##0.00"/>
        <alignment horizontal="left" readingOrder="0"/>
      </ndxf>
    </rcc>
    <rcc rId="0" sId="1" dxf="1">
      <nc r="N116">
        <f>I117-D117</f>
      </nc>
      <ndxf>
        <font>
          <sz val="18"/>
          <color rgb="FFFF0000"/>
        </font>
        <numFmt numFmtId="4" formatCode="#,##0.00"/>
        <alignment horizontal="left" readingOrder="0"/>
      </ndxf>
    </rcc>
    <rcc rId="0" sId="1" dxf="1">
      <nc r="N117">
        <f>I118-D118</f>
      </nc>
      <ndxf>
        <font>
          <sz val="18"/>
          <color rgb="FFFF0000"/>
        </font>
        <numFmt numFmtId="4" formatCode="#,##0.00"/>
        <alignment horizontal="left" readingOrder="0"/>
      </ndxf>
    </rcc>
    <rcc rId="0" sId="1" dxf="1">
      <nc r="N118">
        <f>I119-D119</f>
      </nc>
      <ndxf>
        <font>
          <sz val="18"/>
          <color rgb="FFFF0000"/>
        </font>
        <numFmt numFmtId="4" formatCode="#,##0.00"/>
        <alignment horizontal="left" readingOrder="0"/>
      </ndxf>
    </rcc>
    <rcc rId="0" sId="1" dxf="1">
      <nc r="N119">
        <f>I120-D120</f>
      </nc>
      <ndxf>
        <font>
          <sz val="18"/>
          <color rgb="FFFF0000"/>
        </font>
        <numFmt numFmtId="4" formatCode="#,##0.00"/>
        <alignment horizontal="left" readingOrder="0"/>
      </ndxf>
    </rcc>
    <rfmt sheetId="1" sqref="N120" start="0" length="0">
      <dxf>
        <font>
          <sz val="18"/>
          <color rgb="FFFF0000"/>
        </font>
        <alignment horizontal="left" readingOrder="0"/>
      </dxf>
    </rfmt>
    <rfmt sheetId="1" sqref="N121" start="0" length="0">
      <dxf>
        <font>
          <sz val="18"/>
          <color rgb="FFFF0000"/>
        </font>
        <alignment horizontal="left" readingOrder="0"/>
      </dxf>
    </rfmt>
    <rfmt sheetId="1" sqref="N122" start="0" length="0">
      <dxf>
        <font>
          <sz val="18"/>
          <color rgb="FFFF0000"/>
        </font>
        <alignment horizontal="left" readingOrder="0"/>
      </dxf>
    </rfmt>
    <rfmt sheetId="1" sqref="N123" start="0" length="0">
      <dxf>
        <font>
          <sz val="18"/>
          <color rgb="FFFF0000"/>
        </font>
        <alignment horizontal="left" readingOrder="0"/>
      </dxf>
    </rfmt>
    <rfmt sheetId="1" sqref="N124" start="0" length="0">
      <dxf>
        <font>
          <sz val="18"/>
          <color rgb="FFFF0000"/>
        </font>
        <alignment horizontal="left" readingOrder="0"/>
      </dxf>
    </rfmt>
    <rfmt sheetId="1" sqref="N125" start="0" length="0">
      <dxf>
        <font>
          <sz val="18"/>
          <color rgb="FFFF0000"/>
        </font>
        <alignment horizontal="left" readingOrder="0"/>
      </dxf>
    </rfmt>
    <rfmt sheetId="1" sqref="N126" start="0" length="0">
      <dxf>
        <font>
          <i/>
          <sz val="18"/>
          <color rgb="FFFF0000"/>
        </font>
        <alignment horizontal="left" readingOrder="0"/>
      </dxf>
    </rfmt>
    <rfmt sheetId="1" sqref="N127" start="0" length="0">
      <dxf>
        <font>
          <sz val="18"/>
          <color rgb="FFFF0000"/>
        </font>
        <alignment horizontal="left" readingOrder="0"/>
      </dxf>
    </rfmt>
    <rfmt sheetId="1" sqref="N128" start="0" length="0">
      <dxf>
        <font>
          <sz val="18"/>
          <color rgb="FFFF0000"/>
        </font>
        <alignment horizontal="left" readingOrder="0"/>
      </dxf>
    </rfmt>
  </rrc>
  <rcc rId="661" sId="1">
    <nc r="L9">
      <f>I9-K9</f>
    </nc>
  </rcc>
  <rcc rId="662" sId="1">
    <nc r="L10">
      <f>I10-K10</f>
    </nc>
  </rcc>
  <rcc rId="663" sId="1">
    <nc r="L11">
      <f>I11-K11</f>
    </nc>
  </rcc>
  <rcc rId="664" sId="1">
    <nc r="L12">
      <f>I12-K12</f>
    </nc>
  </rcc>
  <rcc rId="665" sId="1">
    <nc r="L13">
      <f>I13-K13</f>
    </nc>
  </rcc>
  <rcc rId="666" sId="1">
    <nc r="L14">
      <f>I14-K14</f>
    </nc>
  </rcc>
  <rcc rId="667" sId="1" odxf="1" dxf="1">
    <nc r="L15">
      <f>I15-K15</f>
    </nc>
    <odxf>
      <font>
        <b val="0"/>
        <sz val="20"/>
        <color auto="1"/>
      </font>
    </odxf>
    <ndxf>
      <font>
        <b/>
        <sz val="20"/>
        <color auto="1"/>
      </font>
    </ndxf>
  </rcc>
  <rcc rId="668" sId="1" odxf="1" dxf="1">
    <nc r="L16">
      <f>I16-K16</f>
    </nc>
    <odxf>
      <font>
        <sz val="20"/>
        <color rgb="FFFF0000"/>
      </font>
    </odxf>
    <ndxf>
      <font>
        <sz val="20"/>
        <color auto="1"/>
      </font>
    </ndxf>
  </rcc>
  <rcc rId="669" sId="1" odxf="1" dxf="1">
    <nc r="L17">
      <f>I17-K17</f>
    </nc>
    <odxf>
      <font>
        <sz val="20"/>
        <color rgb="FFFF0000"/>
      </font>
    </odxf>
    <ndxf>
      <font>
        <sz val="20"/>
        <color auto="1"/>
      </font>
    </ndxf>
  </rcc>
  <rcc rId="670" sId="1" odxf="1" dxf="1">
    <nc r="L18">
      <f>I18-K18</f>
    </nc>
    <odxf>
      <font>
        <sz val="20"/>
        <color rgb="FFFF0000"/>
      </font>
    </odxf>
    <ndxf>
      <font>
        <sz val="20"/>
        <color auto="1"/>
      </font>
    </ndxf>
  </rcc>
  <rcc rId="671" sId="1" odxf="1" dxf="1">
    <nc r="L19">
      <f>I19-K19</f>
    </nc>
    <odxf>
      <font>
        <sz val="20"/>
        <color rgb="FFFF0000"/>
      </font>
    </odxf>
    <ndxf>
      <font>
        <sz val="20"/>
        <color auto="1"/>
      </font>
    </ndxf>
  </rcc>
  <rcc rId="672" sId="1" odxf="1" dxf="1">
    <nc r="L20">
      <f>I20-K20</f>
    </nc>
    <odxf>
      <font>
        <sz val="20"/>
        <color rgb="FFFF0000"/>
      </font>
    </odxf>
    <ndxf>
      <font>
        <sz val="20"/>
        <color auto="1"/>
      </font>
    </ndxf>
  </rcc>
  <rcc rId="673" sId="1" odxf="1" dxf="1">
    <nc r="L21">
      <f>I21-K21</f>
    </nc>
    <odxf>
      <font>
        <sz val="20"/>
        <color rgb="FFFF0000"/>
      </font>
    </odxf>
    <ndxf>
      <font>
        <sz val="20"/>
        <color auto="1"/>
      </font>
    </ndxf>
  </rcc>
  <rcc rId="674" sId="1" odxf="1" dxf="1">
    <nc r="L22">
      <f>I22-K22</f>
    </nc>
    <odxf>
      <font>
        <sz val="20"/>
        <color rgb="FFFF0000"/>
      </font>
    </odxf>
    <ndxf>
      <font>
        <sz val="20"/>
        <color auto="1"/>
      </font>
    </ndxf>
  </rcc>
  <rcc rId="675" sId="1" odxf="1" dxf="1">
    <nc r="L23">
      <f>I23-K23</f>
    </nc>
    <odxf>
      <font>
        <sz val="20"/>
        <color rgb="FFFF0000"/>
      </font>
    </odxf>
    <ndxf>
      <font>
        <sz val="20"/>
        <color auto="1"/>
      </font>
    </ndxf>
  </rcc>
  <rcc rId="676" sId="1" odxf="1" dxf="1">
    <nc r="L24">
      <f>I24-K24</f>
    </nc>
    <odxf>
      <font>
        <sz val="20"/>
        <color rgb="FFFF0000"/>
      </font>
    </odxf>
    <ndxf>
      <font>
        <sz val="20"/>
        <color auto="1"/>
      </font>
    </ndxf>
  </rcc>
  <rcc rId="677" sId="1" odxf="1" dxf="1">
    <nc r="L25">
      <f>I25-K25</f>
    </nc>
    <odxf>
      <font>
        <sz val="20"/>
        <color rgb="FFFF0000"/>
      </font>
    </odxf>
    <ndxf>
      <font>
        <sz val="20"/>
        <color auto="1"/>
      </font>
    </ndxf>
  </rcc>
  <rcc rId="678" sId="1" odxf="1" dxf="1">
    <nc r="L26">
      <f>I26-K26</f>
    </nc>
    <odxf>
      <font>
        <sz val="20"/>
        <color rgb="FFFF0000"/>
      </font>
    </odxf>
    <ndxf>
      <font>
        <sz val="20"/>
        <color auto="1"/>
      </font>
    </ndxf>
  </rcc>
  <rcc rId="679" sId="1" odxf="1" dxf="1">
    <nc r="L27">
      <f>I27-K27</f>
    </nc>
    <odxf>
      <font>
        <sz val="20"/>
        <color rgb="FFFF0000"/>
      </font>
    </odxf>
    <ndxf>
      <font>
        <sz val="20"/>
        <color auto="1"/>
      </font>
    </ndxf>
  </rcc>
  <rcc rId="680" sId="1" odxf="1" dxf="1">
    <nc r="L28">
      <f>I28-K28</f>
    </nc>
    <odxf>
      <font>
        <sz val="20"/>
        <color rgb="FFFF0000"/>
      </font>
    </odxf>
    <ndxf>
      <font>
        <sz val="20"/>
        <color auto="1"/>
      </font>
    </ndxf>
  </rcc>
  <rcc rId="681" sId="1" odxf="1" dxf="1">
    <nc r="L29">
      <f>I29-K29</f>
    </nc>
    <odxf>
      <font>
        <sz val="20"/>
        <color rgb="FFFF0000"/>
      </font>
    </odxf>
    <ndxf>
      <font>
        <sz val="20"/>
        <color auto="1"/>
      </font>
    </ndxf>
  </rcc>
  <rcc rId="682" sId="1" odxf="1" dxf="1">
    <nc r="L30">
      <f>I30-K30</f>
    </nc>
    <odxf>
      <font>
        <sz val="20"/>
        <color rgb="FFFF0000"/>
      </font>
    </odxf>
    <ndxf>
      <font>
        <sz val="20"/>
        <color auto="1"/>
      </font>
    </ndxf>
  </rcc>
  <rcc rId="683" sId="1" odxf="1" dxf="1">
    <nc r="L31">
      <f>I31-K31</f>
    </nc>
    <odxf>
      <font>
        <sz val="20"/>
        <color rgb="FFFF0000"/>
      </font>
    </odxf>
    <ndxf>
      <font>
        <sz val="20"/>
        <color auto="1"/>
      </font>
    </ndxf>
  </rcc>
  <rcc rId="684" sId="1" odxf="1" dxf="1">
    <nc r="L32">
      <f>I32-K32</f>
    </nc>
    <odxf>
      <font>
        <sz val="20"/>
        <color rgb="FFFF0000"/>
      </font>
    </odxf>
    <ndxf>
      <font>
        <sz val="20"/>
        <color auto="1"/>
      </font>
    </ndxf>
  </rcc>
  <rcc rId="685" sId="1" odxf="1" dxf="1">
    <nc r="L33">
      <f>I33-K33</f>
    </nc>
    <odxf>
      <font>
        <sz val="20"/>
        <color rgb="FFFF0000"/>
      </font>
    </odxf>
    <ndxf>
      <font>
        <sz val="20"/>
        <color auto="1"/>
      </font>
    </ndxf>
  </rcc>
  <rcc rId="686" sId="1" odxf="1" dxf="1">
    <nc r="L34">
      <f>I34-K34</f>
    </nc>
    <odxf>
      <font>
        <sz val="20"/>
        <color rgb="FFFF0000"/>
      </font>
    </odxf>
    <ndxf>
      <font>
        <sz val="20"/>
        <color auto="1"/>
      </font>
    </ndxf>
  </rcc>
  <rcc rId="687" sId="1" odxf="1" dxf="1">
    <nc r="L35">
      <f>I35-K35</f>
    </nc>
    <odxf>
      <font>
        <sz val="20"/>
        <color rgb="FFFF0000"/>
      </font>
    </odxf>
    <ndxf>
      <font>
        <sz val="20"/>
        <color auto="1"/>
      </font>
    </ndxf>
  </rcc>
  <rcc rId="688" sId="1" odxf="1" dxf="1">
    <nc r="L36">
      <f>I36-K36</f>
    </nc>
    <odxf>
      <font>
        <sz val="20"/>
        <color rgb="FFFF0000"/>
      </font>
    </odxf>
    <ndxf>
      <font>
        <sz val="20"/>
        <color auto="1"/>
      </font>
    </ndxf>
  </rcc>
  <rcc rId="689" sId="1">
    <nc r="L37">
      <f>I37-K37</f>
    </nc>
  </rcc>
  <rcc rId="690" sId="1">
    <nc r="L38">
      <f>I38-K38</f>
    </nc>
  </rcc>
  <rcc rId="691" sId="1" odxf="1" dxf="1">
    <nc r="L39">
      <f>I39-K39</f>
    </nc>
    <odxf>
      <font>
        <sz val="20"/>
        <color rgb="FFFF0000"/>
      </font>
    </odxf>
    <ndxf>
      <font>
        <sz val="20"/>
        <color auto="1"/>
      </font>
    </ndxf>
  </rcc>
  <rcc rId="692" sId="1" odxf="1" dxf="1">
    <nc r="L40">
      <f>I40-K40</f>
    </nc>
    <odxf>
      <font>
        <sz val="20"/>
        <color rgb="FFFF0000"/>
      </font>
    </odxf>
    <ndxf>
      <font>
        <sz val="20"/>
        <color auto="1"/>
      </font>
    </ndxf>
  </rcc>
  <rcc rId="693" sId="1" odxf="1" dxf="1">
    <nc r="L41">
      <f>I41-K41</f>
    </nc>
    <odxf>
      <font>
        <sz val="20"/>
        <color rgb="FFFF0000"/>
      </font>
    </odxf>
    <ndxf>
      <font>
        <sz val="20"/>
        <color auto="1"/>
      </font>
    </ndxf>
  </rcc>
  <rcc rId="694" sId="1" odxf="1" dxf="1">
    <nc r="L42">
      <f>I42-K42</f>
    </nc>
    <odxf>
      <font>
        <sz val="20"/>
        <color rgb="FFFF0000"/>
      </font>
    </odxf>
    <ndxf>
      <font>
        <sz val="20"/>
        <color auto="1"/>
      </font>
    </ndxf>
  </rcc>
  <rcc rId="695" sId="1" odxf="1" dxf="1">
    <nc r="L43">
      <f>I43-K43</f>
    </nc>
    <odxf>
      <font>
        <sz val="20"/>
        <color rgb="FFFF0000"/>
      </font>
    </odxf>
    <ndxf>
      <font>
        <sz val="20"/>
        <color auto="1"/>
      </font>
    </ndxf>
  </rcc>
  <rcc rId="696" sId="1" odxf="1" dxf="1">
    <nc r="L44">
      <f>I44-K44</f>
    </nc>
    <odxf>
      <font>
        <sz val="20"/>
        <color rgb="FFFF0000"/>
      </font>
    </odxf>
    <ndxf>
      <font>
        <sz val="20"/>
        <color auto="1"/>
      </font>
    </ndxf>
  </rcc>
  <rcc rId="697" sId="1" odxf="1" dxf="1">
    <nc r="L45">
      <f>I45-K45</f>
    </nc>
    <odxf>
      <font>
        <sz val="20"/>
        <color rgb="FFFF0000"/>
      </font>
    </odxf>
    <ndxf>
      <font>
        <sz val="20"/>
        <color auto="1"/>
      </font>
    </ndxf>
  </rcc>
  <rcc rId="698" sId="1" odxf="1" dxf="1">
    <nc r="L46">
      <f>I46-K46</f>
    </nc>
    <odxf>
      <font>
        <sz val="20"/>
        <color rgb="FFFF0000"/>
      </font>
    </odxf>
    <ndxf>
      <font>
        <sz val="20"/>
        <color auto="1"/>
      </font>
    </ndxf>
  </rcc>
  <rcc rId="699" sId="1" odxf="1" dxf="1">
    <nc r="L47">
      <f>I47-K47</f>
    </nc>
    <odxf>
      <font>
        <sz val="20"/>
        <color rgb="FFFF0000"/>
      </font>
    </odxf>
    <ndxf>
      <font>
        <sz val="20"/>
        <color auto="1"/>
      </font>
    </ndxf>
  </rcc>
  <rcc rId="700" sId="1" odxf="1" dxf="1">
    <nc r="L48">
      <f>I48-K48</f>
    </nc>
    <odxf>
      <font>
        <sz val="20"/>
        <color rgb="FFFF0000"/>
      </font>
    </odxf>
    <ndxf>
      <font>
        <sz val="20"/>
        <color auto="1"/>
      </font>
    </ndxf>
  </rcc>
  <rcc rId="701" sId="1" odxf="1" dxf="1">
    <nc r="L49">
      <f>I49-K49</f>
    </nc>
    <odxf>
      <font>
        <sz val="20"/>
        <color rgb="FFFF0000"/>
      </font>
    </odxf>
    <ndxf>
      <font>
        <sz val="20"/>
        <color auto="1"/>
      </font>
    </ndxf>
  </rcc>
  <rcc rId="702" sId="1" odxf="1" dxf="1">
    <nc r="L50">
      <f>I50-K50</f>
    </nc>
    <odxf>
      <font>
        <sz val="20"/>
        <color rgb="FFFF0000"/>
      </font>
    </odxf>
    <ndxf>
      <font>
        <sz val="20"/>
        <color auto="1"/>
      </font>
    </ndxf>
  </rcc>
  <rcc rId="703" sId="1">
    <nc r="L51">
      <f>I51-K51</f>
    </nc>
  </rcc>
  <rcc rId="704" sId="1" odxf="1" dxf="1">
    <nc r="L52">
      <f>I52-K52</f>
    </nc>
    <odxf>
      <font>
        <sz val="20"/>
        <color rgb="FFFF0000"/>
      </font>
    </odxf>
    <ndxf>
      <font>
        <sz val="20"/>
        <color auto="1"/>
      </font>
    </ndxf>
  </rcc>
  <rcc rId="705" sId="1" odxf="1" dxf="1">
    <nc r="L53">
      <f>I53-K53</f>
    </nc>
    <odxf>
      <font>
        <sz val="20"/>
        <color rgb="FFFF0000"/>
      </font>
    </odxf>
    <ndxf>
      <font>
        <sz val="20"/>
        <color auto="1"/>
      </font>
    </ndxf>
  </rcc>
  <rcc rId="706" sId="1" odxf="1" dxf="1">
    <nc r="L54">
      <f>I54-K54</f>
    </nc>
    <odxf>
      <font>
        <sz val="20"/>
        <color rgb="FFFF0000"/>
      </font>
    </odxf>
    <ndxf>
      <font>
        <sz val="20"/>
        <color auto="1"/>
      </font>
    </ndxf>
  </rcc>
  <rcc rId="707" sId="1" odxf="1" dxf="1">
    <nc r="L55">
      <f>I55-K55</f>
    </nc>
    <odxf>
      <font>
        <sz val="20"/>
        <color rgb="FFFF0000"/>
      </font>
    </odxf>
    <ndxf>
      <font>
        <sz val="20"/>
        <color auto="1"/>
      </font>
    </ndxf>
  </rcc>
  <rcc rId="708" sId="1" odxf="1" dxf="1">
    <nc r="L56">
      <f>I56-K56</f>
    </nc>
    <odxf>
      <font>
        <sz val="20"/>
        <color rgb="FFFF0000"/>
      </font>
    </odxf>
    <ndxf>
      <font>
        <sz val="20"/>
        <color auto="1"/>
      </font>
    </ndxf>
  </rcc>
  <rcc rId="709" sId="1" odxf="1" dxf="1">
    <nc r="L57">
      <f>I57-K57</f>
    </nc>
    <odxf>
      <font>
        <sz val="20"/>
        <color rgb="FFFF0000"/>
      </font>
    </odxf>
    <ndxf>
      <font>
        <sz val="20"/>
        <color auto="1"/>
      </font>
    </ndxf>
  </rcc>
  <rcc rId="710" sId="1" odxf="1" dxf="1">
    <nc r="L58">
      <f>I58-K58</f>
    </nc>
    <odxf>
      <font>
        <sz val="20"/>
        <color rgb="FFFF0000"/>
      </font>
    </odxf>
    <ndxf>
      <font>
        <sz val="20"/>
        <color auto="1"/>
      </font>
    </ndxf>
  </rcc>
  <rcc rId="711" sId="1" odxf="1" dxf="1">
    <nc r="L59">
      <f>I59-K59</f>
    </nc>
    <odxf>
      <font>
        <sz val="20"/>
        <color rgb="FFFF0000"/>
      </font>
    </odxf>
    <ndxf>
      <font>
        <sz val="20"/>
        <color auto="1"/>
      </font>
    </ndxf>
  </rcc>
  <rcc rId="712" sId="1" odxf="1" dxf="1">
    <nc r="L60">
      <f>I60-K60</f>
    </nc>
    <odxf>
      <font>
        <sz val="20"/>
        <color rgb="FFFF0000"/>
      </font>
    </odxf>
    <ndxf>
      <font>
        <sz val="20"/>
        <color auto="1"/>
      </font>
    </ndxf>
  </rcc>
  <rcc rId="713" sId="1" odxf="1" dxf="1">
    <nc r="L61">
      <f>I61-K61</f>
    </nc>
    <odxf>
      <font>
        <sz val="20"/>
        <color rgb="FFFF0000"/>
      </font>
    </odxf>
    <ndxf>
      <font>
        <sz val="20"/>
        <color auto="1"/>
      </font>
    </ndxf>
  </rcc>
  <rcc rId="714" sId="1" odxf="1" dxf="1">
    <nc r="L62">
      <f>I62-K62</f>
    </nc>
    <odxf>
      <font>
        <sz val="20"/>
        <color rgb="FFFF0000"/>
      </font>
    </odxf>
    <ndxf>
      <font>
        <sz val="20"/>
        <color auto="1"/>
      </font>
    </ndxf>
  </rcc>
  <rcc rId="715" sId="1">
    <nc r="L63">
      <f>I63-K63</f>
    </nc>
  </rcc>
  <rcc rId="716" sId="1" odxf="1" dxf="1">
    <nc r="L64">
      <f>I64-K64</f>
    </nc>
    <odxf>
      <font>
        <sz val="20"/>
        <color rgb="FFFF0000"/>
      </font>
    </odxf>
    <ndxf>
      <font>
        <sz val="20"/>
        <color auto="1"/>
      </font>
    </ndxf>
  </rcc>
  <rcc rId="717" sId="1" odxf="1" dxf="1">
    <nc r="L65">
      <f>I65-K65</f>
    </nc>
    <odxf>
      <font>
        <sz val="20"/>
        <color rgb="FFFF0000"/>
      </font>
    </odxf>
    <ndxf>
      <font>
        <sz val="20"/>
        <color auto="1"/>
      </font>
    </ndxf>
  </rcc>
  <rcc rId="718" sId="1" odxf="1" dxf="1">
    <nc r="L66">
      <f>I66-K66</f>
    </nc>
    <odxf>
      <font>
        <sz val="20"/>
        <color rgb="FFFF0000"/>
      </font>
    </odxf>
    <ndxf>
      <font>
        <sz val="20"/>
        <color auto="1"/>
      </font>
    </ndxf>
  </rcc>
  <rcc rId="719" sId="1" odxf="1" dxf="1">
    <nc r="L67">
      <f>I67-K67</f>
    </nc>
    <odxf>
      <font>
        <sz val="20"/>
        <color rgb="FFFF0000"/>
      </font>
    </odxf>
    <ndxf>
      <font>
        <sz val="20"/>
        <color auto="1"/>
      </font>
    </ndxf>
  </rcc>
  <rcc rId="720" sId="1" odxf="1" dxf="1">
    <nc r="L68">
      <f>I68-K68</f>
    </nc>
    <odxf>
      <font>
        <sz val="20"/>
        <color rgb="FFFF0000"/>
      </font>
    </odxf>
    <ndxf>
      <font>
        <sz val="20"/>
        <color auto="1"/>
      </font>
    </ndxf>
  </rcc>
  <rcc rId="721" sId="1" odxf="1" dxf="1">
    <nc r="L69">
      <f>I69-K69</f>
    </nc>
    <odxf>
      <font>
        <sz val="20"/>
        <color rgb="FFFF0000"/>
      </font>
    </odxf>
    <ndxf>
      <font>
        <sz val="20"/>
        <color auto="1"/>
      </font>
    </ndxf>
  </rcc>
  <rcc rId="722" sId="1" odxf="1" dxf="1">
    <nc r="L70">
      <f>I70-K70</f>
    </nc>
    <odxf>
      <font>
        <sz val="20"/>
        <color rgb="FFFF0000"/>
      </font>
    </odxf>
    <ndxf>
      <font>
        <sz val="20"/>
        <color auto="1"/>
      </font>
    </ndxf>
  </rcc>
  <rcc rId="723" sId="1" odxf="1" dxf="1">
    <nc r="L71">
      <f>I71-K71</f>
    </nc>
    <odxf>
      <font>
        <sz val="20"/>
        <color rgb="FFFF0000"/>
      </font>
    </odxf>
    <ndxf>
      <font>
        <sz val="20"/>
        <color auto="1"/>
      </font>
    </ndxf>
  </rcc>
  <rcc rId="724" sId="1" odxf="1" dxf="1">
    <nc r="L72">
      <f>I72-K72</f>
    </nc>
    <odxf>
      <font>
        <sz val="20"/>
        <color rgb="FFFF0000"/>
      </font>
    </odxf>
    <ndxf>
      <font>
        <sz val="20"/>
        <color auto="1"/>
      </font>
    </ndxf>
  </rcc>
  <rcc rId="725" sId="1" odxf="1" dxf="1">
    <nc r="L73">
      <f>I73-K73</f>
    </nc>
    <odxf>
      <font>
        <sz val="20"/>
        <color rgb="FFFF0000"/>
      </font>
    </odxf>
    <ndxf>
      <font>
        <sz val="20"/>
        <color auto="1"/>
      </font>
    </ndxf>
  </rcc>
  <rcc rId="726" sId="1" odxf="1" dxf="1">
    <nc r="L74">
      <f>I74-K74</f>
    </nc>
    <odxf>
      <font>
        <sz val="20"/>
        <color rgb="FFFF0000"/>
      </font>
    </odxf>
    <ndxf>
      <font>
        <sz val="20"/>
        <color auto="1"/>
      </font>
    </ndxf>
  </rcc>
  <rcc rId="727" sId="1" odxf="1" dxf="1">
    <nc r="L75">
      <f>I75-K75</f>
    </nc>
    <odxf>
      <font>
        <sz val="20"/>
        <color rgb="FFFF0000"/>
      </font>
    </odxf>
    <ndxf>
      <font>
        <sz val="20"/>
        <color auto="1"/>
      </font>
    </ndxf>
  </rcc>
  <rcc rId="728" sId="1" odxf="1" dxf="1">
    <nc r="L76">
      <f>I76-K76</f>
    </nc>
    <odxf>
      <font>
        <sz val="20"/>
        <color rgb="FFFF0000"/>
      </font>
    </odxf>
    <ndxf>
      <font>
        <sz val="20"/>
        <color auto="1"/>
      </font>
    </ndxf>
  </rcc>
  <rcc rId="729" sId="1" odxf="1" dxf="1">
    <nc r="L77">
      <f>I77-K77</f>
    </nc>
    <odxf>
      <font>
        <sz val="20"/>
        <color rgb="FFFF0000"/>
      </font>
    </odxf>
    <ndxf>
      <font>
        <sz val="20"/>
        <color auto="1"/>
      </font>
    </ndxf>
  </rcc>
  <rcc rId="730" sId="1" odxf="1" dxf="1">
    <nc r="L78">
      <f>I78-K78</f>
    </nc>
    <odxf>
      <font>
        <sz val="20"/>
        <color rgb="FFFF0000"/>
      </font>
    </odxf>
    <ndxf>
      <font>
        <sz val="20"/>
        <color auto="1"/>
      </font>
    </ndxf>
  </rcc>
  <rcc rId="731" sId="1" odxf="1" dxf="1">
    <nc r="L79">
      <f>I79-K79</f>
    </nc>
    <odxf>
      <font>
        <sz val="20"/>
        <color rgb="FFFF0000"/>
      </font>
    </odxf>
    <ndxf>
      <font>
        <sz val="20"/>
        <color auto="1"/>
      </font>
    </ndxf>
  </rcc>
  <rcc rId="732" sId="1" odxf="1" dxf="1">
    <nc r="L80">
      <f>I80-K80</f>
    </nc>
    <odxf>
      <font>
        <sz val="20"/>
        <color rgb="FFFF0000"/>
      </font>
    </odxf>
    <ndxf>
      <font>
        <sz val="20"/>
        <color auto="1"/>
      </font>
    </ndxf>
  </rcc>
  <rcc rId="733" sId="1" odxf="1" dxf="1">
    <nc r="L81">
      <f>I81-K81</f>
    </nc>
    <odxf>
      <font>
        <sz val="20"/>
        <color rgb="FFFF0000"/>
      </font>
    </odxf>
    <ndxf>
      <font>
        <sz val="20"/>
        <color auto="1"/>
      </font>
    </ndxf>
  </rcc>
  <rcc rId="734" sId="1" odxf="1" dxf="1">
    <nc r="L82">
      <f>I82-K82</f>
    </nc>
    <odxf>
      <font>
        <sz val="20"/>
        <color rgb="FFFF0000"/>
      </font>
    </odxf>
    <ndxf>
      <font>
        <sz val="20"/>
        <color auto="1"/>
      </font>
    </ndxf>
  </rcc>
  <rcc rId="735" sId="1" odxf="1" dxf="1">
    <nc r="L83">
      <f>I83-K83</f>
    </nc>
    <odxf>
      <font>
        <sz val="20"/>
        <color rgb="FFFF0000"/>
      </font>
    </odxf>
    <ndxf>
      <font>
        <sz val="20"/>
        <color auto="1"/>
      </font>
    </ndxf>
  </rcc>
  <rcc rId="736" sId="1" odxf="1" dxf="1">
    <nc r="L84">
      <f>I84-K84</f>
    </nc>
    <odxf>
      <font>
        <sz val="20"/>
        <color rgb="FFFF0000"/>
      </font>
    </odxf>
    <ndxf>
      <font>
        <sz val="20"/>
        <color auto="1"/>
      </font>
    </ndxf>
  </rcc>
  <rcc rId="737" sId="1" odxf="1" dxf="1">
    <nc r="L85">
      <f>I85-K85</f>
    </nc>
    <odxf>
      <font>
        <sz val="20"/>
        <color rgb="FFFF0000"/>
      </font>
    </odxf>
    <ndxf>
      <font>
        <sz val="20"/>
        <color auto="1"/>
      </font>
    </ndxf>
  </rcc>
  <rcc rId="738" sId="1" odxf="1" dxf="1">
    <nc r="L86">
      <f>I86-K86</f>
    </nc>
    <odxf>
      <font>
        <sz val="20"/>
        <color rgb="FFFF0000"/>
      </font>
    </odxf>
    <ndxf>
      <font>
        <sz val="20"/>
        <color auto="1"/>
      </font>
    </ndxf>
  </rcc>
  <rcc rId="739" sId="1" odxf="1" dxf="1">
    <nc r="L87">
      <f>I87-K87</f>
    </nc>
    <odxf>
      <font>
        <sz val="20"/>
        <color rgb="FFFF0000"/>
      </font>
    </odxf>
    <ndxf>
      <font>
        <sz val="20"/>
        <color auto="1"/>
      </font>
    </ndxf>
  </rcc>
  <rcc rId="740" sId="1" odxf="1" dxf="1">
    <nc r="L88">
      <f>I88-K88</f>
    </nc>
    <odxf>
      <font>
        <sz val="20"/>
        <color rgb="FFFF0000"/>
      </font>
    </odxf>
    <ndxf>
      <font>
        <sz val="20"/>
        <color auto="1"/>
      </font>
    </ndxf>
  </rcc>
  <rcc rId="741" sId="1" odxf="1" dxf="1">
    <nc r="L89">
      <f>I89-K89</f>
    </nc>
    <odxf>
      <font>
        <sz val="20"/>
        <color rgb="FFFF0000"/>
      </font>
    </odxf>
    <ndxf>
      <font>
        <sz val="20"/>
        <color auto="1"/>
      </font>
    </ndxf>
  </rcc>
  <rcc rId="742" sId="1" odxf="1" dxf="1">
    <nc r="L90">
      <f>I90-K90</f>
    </nc>
    <odxf>
      <font>
        <sz val="20"/>
        <color rgb="FFFF0000"/>
      </font>
    </odxf>
    <ndxf>
      <font>
        <sz val="20"/>
        <color auto="1"/>
      </font>
    </ndxf>
  </rcc>
  <rcc rId="743" sId="1" odxf="1" dxf="1">
    <nc r="L91">
      <f>I91-K91</f>
    </nc>
    <odxf>
      <font>
        <sz val="20"/>
        <color rgb="FFFF0000"/>
      </font>
    </odxf>
    <ndxf>
      <font>
        <sz val="20"/>
        <color auto="1"/>
      </font>
    </ndxf>
  </rcc>
  <rcc rId="744" sId="1" odxf="1" dxf="1">
    <nc r="L92">
      <f>I92-K92</f>
    </nc>
    <odxf>
      <font>
        <sz val="20"/>
        <color rgb="FFFF0000"/>
      </font>
    </odxf>
    <ndxf>
      <font>
        <sz val="20"/>
        <color auto="1"/>
      </font>
    </ndxf>
  </rcc>
  <rcc rId="745" sId="1" odxf="1" dxf="1">
    <nc r="L93">
      <f>I93-K93</f>
    </nc>
    <odxf>
      <font>
        <sz val="20"/>
        <color rgb="FFFF0000"/>
      </font>
    </odxf>
    <ndxf>
      <font>
        <sz val="20"/>
        <color auto="1"/>
      </font>
    </ndxf>
  </rcc>
  <rcc rId="746" sId="1" odxf="1" dxf="1">
    <nc r="L94">
      <f>I94-K94</f>
    </nc>
    <odxf>
      <font>
        <sz val="20"/>
        <color rgb="FFFF0000"/>
      </font>
    </odxf>
    <ndxf>
      <font>
        <sz val="20"/>
        <color auto="1"/>
      </font>
    </ndxf>
  </rcc>
  <rcc rId="747" sId="1" odxf="1" dxf="1">
    <nc r="L95">
      <f>I95-K95</f>
    </nc>
    <odxf>
      <font>
        <sz val="20"/>
        <color rgb="FFFF0000"/>
      </font>
    </odxf>
    <ndxf>
      <font>
        <sz val="20"/>
        <color auto="1"/>
      </font>
    </ndxf>
  </rcc>
  <rcc rId="748" sId="1" odxf="1" dxf="1">
    <nc r="L96">
      <f>I96-K96</f>
    </nc>
    <odxf>
      <font>
        <sz val="20"/>
        <color rgb="FFFF0000"/>
      </font>
    </odxf>
    <ndxf>
      <font>
        <sz val="20"/>
        <color auto="1"/>
      </font>
    </ndxf>
  </rcc>
  <rcc rId="749" sId="1" odxf="1" dxf="1">
    <nc r="L97">
      <f>I97-K97</f>
    </nc>
    <odxf>
      <font>
        <sz val="20"/>
        <color rgb="FFFF0000"/>
      </font>
    </odxf>
    <ndxf>
      <font>
        <sz val="20"/>
        <color auto="1"/>
      </font>
    </ndxf>
  </rcc>
  <rcc rId="750" sId="1" odxf="1" dxf="1">
    <nc r="L98">
      <f>I98-K98</f>
    </nc>
    <odxf>
      <font>
        <sz val="20"/>
        <color rgb="FFFF0000"/>
      </font>
    </odxf>
    <ndxf>
      <font>
        <sz val="20"/>
        <color auto="1"/>
      </font>
    </ndxf>
  </rcc>
  <rcc rId="751" sId="1" odxf="1" dxf="1">
    <nc r="L99">
      <f>I99-K99</f>
    </nc>
    <odxf>
      <font>
        <sz val="20"/>
        <color rgb="FFFF0000"/>
      </font>
    </odxf>
    <ndxf>
      <font>
        <sz val="20"/>
        <color auto="1"/>
      </font>
    </ndxf>
  </rcc>
  <rcc rId="752" sId="1" odxf="1" dxf="1">
    <nc r="L100">
      <f>I100-K100</f>
    </nc>
    <odxf>
      <font>
        <sz val="20"/>
        <color rgb="FFFF0000"/>
      </font>
    </odxf>
    <ndxf>
      <font>
        <sz val="20"/>
        <color auto="1"/>
      </font>
    </ndxf>
  </rcc>
  <rcc rId="753" sId="1" odxf="1" dxf="1">
    <nc r="L101">
      <f>I101-K101</f>
    </nc>
    <odxf>
      <font>
        <sz val="20"/>
        <color rgb="FFFF0000"/>
      </font>
    </odxf>
    <ndxf>
      <font>
        <sz val="20"/>
        <color auto="1"/>
      </font>
    </ndxf>
  </rcc>
  <rcc rId="754" sId="1" odxf="1" dxf="1">
    <nc r="L102">
      <f>I102-K102</f>
    </nc>
    <odxf>
      <font>
        <sz val="20"/>
        <color rgb="FFFF0000"/>
      </font>
    </odxf>
    <ndxf>
      <font>
        <sz val="20"/>
        <color auto="1"/>
      </font>
    </ndxf>
  </rcc>
  <rcc rId="755" sId="1" odxf="1" dxf="1">
    <nc r="L103">
      <f>I103-K103</f>
    </nc>
    <odxf>
      <font>
        <sz val="20"/>
        <color rgb="FFFF0000"/>
      </font>
    </odxf>
    <ndxf>
      <font>
        <sz val="20"/>
        <color auto="1"/>
      </font>
    </ndxf>
  </rcc>
  <rcc rId="756" sId="1" odxf="1" dxf="1">
    <nc r="L104">
      <f>I104-K104</f>
    </nc>
    <odxf>
      <font>
        <sz val="20"/>
        <color rgb="FFFF0000"/>
      </font>
    </odxf>
    <ndxf>
      <font>
        <sz val="20"/>
        <color auto="1"/>
      </font>
    </ndxf>
  </rcc>
  <rcc rId="757" sId="1" odxf="1" dxf="1">
    <nc r="L105">
      <f>I105-K105</f>
    </nc>
    <odxf>
      <font>
        <sz val="20"/>
        <color rgb="FFFF0000"/>
      </font>
    </odxf>
    <ndxf>
      <font>
        <sz val="20"/>
        <color auto="1"/>
      </font>
    </ndxf>
  </rcc>
  <rcc rId="758" sId="1" odxf="1" dxf="1">
    <nc r="L106">
      <f>I106-K106</f>
    </nc>
    <odxf>
      <font>
        <sz val="20"/>
        <color rgb="FFFF0000"/>
      </font>
    </odxf>
    <ndxf>
      <font>
        <sz val="20"/>
        <color auto="1"/>
      </font>
    </ndxf>
  </rcc>
  <rcc rId="759" sId="1" odxf="1" dxf="1">
    <nc r="L107">
      <f>I107-K107</f>
    </nc>
    <odxf>
      <font>
        <sz val="20"/>
        <color rgb="FFFF0000"/>
      </font>
    </odxf>
    <ndxf>
      <font>
        <sz val="20"/>
        <color auto="1"/>
      </font>
    </ndxf>
  </rcc>
  <rcc rId="760" sId="1" odxf="1" dxf="1">
    <nc r="L108">
      <f>I108-K108</f>
    </nc>
    <odxf>
      <font>
        <sz val="20"/>
        <color rgb="FFFF0000"/>
      </font>
    </odxf>
    <ndxf>
      <font>
        <sz val="20"/>
        <color auto="1"/>
      </font>
    </ndxf>
  </rcc>
  <rcc rId="761" sId="1" odxf="1" dxf="1">
    <nc r="L109">
      <f>I109-K109</f>
    </nc>
    <odxf>
      <font>
        <sz val="20"/>
        <color rgb="FFFF0000"/>
      </font>
    </odxf>
    <ndxf>
      <font>
        <sz val="20"/>
        <color auto="1"/>
      </font>
    </ndxf>
  </rcc>
  <rcc rId="762" sId="1" odxf="1" dxf="1">
    <nc r="L110">
      <f>I110-K110</f>
    </nc>
    <odxf>
      <font>
        <sz val="20"/>
        <color rgb="FFFF0000"/>
      </font>
    </odxf>
    <ndxf>
      <font>
        <sz val="20"/>
        <color auto="1"/>
      </font>
    </ndxf>
  </rcc>
  <rcc rId="763" sId="1" odxf="1" dxf="1">
    <nc r="L111">
      <f>I111-K111</f>
    </nc>
    <odxf>
      <font>
        <sz val="20"/>
        <color rgb="FFFF0000"/>
      </font>
    </odxf>
    <ndxf>
      <font>
        <sz val="20"/>
        <color auto="1"/>
      </font>
    </ndxf>
  </rcc>
  <rcc rId="764" sId="1" odxf="1" dxf="1">
    <nc r="L112">
      <f>I112-K112</f>
    </nc>
    <odxf>
      <font>
        <sz val="20"/>
        <color rgb="FFFF0000"/>
      </font>
    </odxf>
    <ndxf>
      <font>
        <sz val="20"/>
        <color auto="1"/>
      </font>
    </ndxf>
  </rcc>
  <rcc rId="765" sId="1" odxf="1" dxf="1">
    <nc r="L113">
      <f>I113-K113</f>
    </nc>
    <odxf>
      <font>
        <sz val="20"/>
        <color rgb="FFFF0000"/>
      </font>
    </odxf>
    <ndxf>
      <font>
        <sz val="20"/>
        <color auto="1"/>
      </font>
    </ndxf>
  </rcc>
  <rcc rId="766" sId="1" odxf="1" dxf="1">
    <oc r="L114">
      <f>D114-K114</f>
    </oc>
    <nc r="L114">
      <f>I114-K114</f>
    </nc>
    <odxf>
      <font>
        <sz val="20"/>
        <color rgb="FFFF0000"/>
      </font>
    </odxf>
    <ndxf>
      <font>
        <sz val="20"/>
        <color auto="1"/>
      </font>
    </ndxf>
  </rcc>
  <rcc rId="767" sId="1" odxf="1" dxf="1">
    <nc r="L115">
      <f>I115-K115</f>
    </nc>
    <odxf>
      <font>
        <sz val="20"/>
        <color rgb="FFFF0000"/>
      </font>
    </odxf>
    <ndxf>
      <font>
        <sz val="20"/>
        <color auto="1"/>
      </font>
    </ndxf>
  </rcc>
  <rcc rId="768" sId="1" odxf="1" dxf="1">
    <nc r="L116">
      <f>I116-K116</f>
    </nc>
    <odxf>
      <font>
        <sz val="20"/>
        <color rgb="FFFF0000"/>
      </font>
    </odxf>
    <ndxf>
      <font>
        <sz val="20"/>
        <color auto="1"/>
      </font>
    </ndxf>
  </rcc>
  <rcc rId="769" sId="1" odxf="1" dxf="1">
    <nc r="L117">
      <f>I117-K117</f>
    </nc>
    <odxf>
      <font>
        <sz val="20"/>
        <color rgb="FFFF0000"/>
      </font>
    </odxf>
    <ndxf>
      <font>
        <sz val="20"/>
        <color auto="1"/>
      </font>
    </ndxf>
  </rcc>
  <rcc rId="770" sId="1" odxf="1" dxf="1">
    <nc r="L118">
      <f>I118-K118</f>
    </nc>
    <odxf>
      <font>
        <sz val="20"/>
        <color rgb="FFFF0000"/>
      </font>
    </odxf>
    <ndxf>
      <font>
        <sz val="20"/>
        <color auto="1"/>
      </font>
    </ndxf>
  </rcc>
  <rcc rId="771" sId="1" odxf="1" dxf="1">
    <nc r="L119">
      <f>I119-K119</f>
    </nc>
    <odxf>
      <font>
        <sz val="20"/>
        <color rgb="FFFF0000"/>
      </font>
    </odxf>
    <ndxf>
      <font>
        <sz val="20"/>
        <color auto="1"/>
      </font>
    </ndxf>
  </rcc>
  <rcc rId="772" sId="1" odxf="1" dxf="1">
    <nc r="L120">
      <f>I120-K120</f>
    </nc>
    <odxf>
      <font>
        <sz val="20"/>
        <color rgb="FFFF0000"/>
      </font>
    </odxf>
    <ndxf>
      <font>
        <sz val="20"/>
        <color auto="1"/>
      </font>
    </ndxf>
  </rcc>
  <rcc rId="773" sId="1" odxf="1" dxf="1">
    <nc r="L121">
      <f>I121-K121</f>
    </nc>
    <odxf>
      <font>
        <sz val="20"/>
        <color rgb="FFFF0000"/>
      </font>
    </odxf>
    <ndxf>
      <font>
        <sz val="20"/>
        <color auto="1"/>
      </font>
    </ndxf>
  </rcc>
  <rcc rId="774" sId="1" odxf="1" dxf="1">
    <nc r="L122">
      <f>I122-K122</f>
    </nc>
    <odxf>
      <font>
        <sz val="20"/>
        <color rgb="FFFF0000"/>
      </font>
    </odxf>
    <ndxf>
      <font>
        <sz val="20"/>
        <color auto="1"/>
      </font>
    </ndxf>
  </rcc>
  <rcc rId="775" sId="1" odxf="1" dxf="1">
    <nc r="L123">
      <f>I123-K123</f>
    </nc>
    <odxf>
      <font>
        <sz val="20"/>
        <color rgb="FFFF0000"/>
      </font>
    </odxf>
    <ndxf>
      <font>
        <sz val="20"/>
        <color auto="1"/>
      </font>
    </ndxf>
  </rcc>
  <rcc rId="776" sId="1" odxf="1" dxf="1">
    <nc r="L124">
      <f>I124-K124</f>
    </nc>
    <odxf>
      <font>
        <sz val="20"/>
        <color rgb="FFFF0000"/>
      </font>
    </odxf>
    <ndxf>
      <font>
        <sz val="20"/>
        <color auto="1"/>
      </font>
    </ndxf>
  </rcc>
  <rcc rId="777" sId="1" odxf="1" dxf="1">
    <nc r="L125">
      <f>I125-K125</f>
    </nc>
    <odxf>
      <font>
        <sz val="20"/>
        <color rgb="FFFF0000"/>
      </font>
    </odxf>
    <ndxf>
      <font>
        <sz val="20"/>
        <color auto="1"/>
      </font>
    </ndxf>
  </rcc>
  <rcc rId="778" sId="1" odxf="1" dxf="1">
    <nc r="L126">
      <f>I126-K126</f>
    </nc>
    <odxf>
      <font>
        <sz val="20"/>
        <color rgb="FFFF0000"/>
      </font>
    </odxf>
    <ndxf>
      <font>
        <sz val="20"/>
        <color auto="1"/>
      </font>
    </ndxf>
  </rcc>
  <rcc rId="779" sId="1" odxf="1" dxf="1">
    <nc r="L127">
      <f>I127-K127</f>
    </nc>
    <odxf>
      <font>
        <sz val="20"/>
        <color rgb="FFFF0000"/>
      </font>
    </odxf>
    <ndxf>
      <font>
        <sz val="20"/>
        <color auto="1"/>
      </font>
    </ndxf>
  </rcc>
  <rcc rId="780" sId="1" odxf="1" dxf="1">
    <nc r="L128">
      <f>I128-K128</f>
    </nc>
    <odxf>
      <font>
        <sz val="20"/>
        <color rgb="FFFF0000"/>
      </font>
    </odxf>
    <ndxf>
      <font>
        <sz val="20"/>
        <color auto="1"/>
      </font>
    </ndxf>
  </rcc>
  <rcc rId="781" sId="1" odxf="1" dxf="1">
    <nc r="L129">
      <f>I129-K129</f>
    </nc>
    <odxf>
      <font>
        <sz val="20"/>
        <color rgb="FFFF0000"/>
      </font>
    </odxf>
    <ndxf>
      <font>
        <sz val="20"/>
        <color auto="1"/>
      </font>
    </ndxf>
  </rcc>
  <rcc rId="782" sId="1" odxf="1" dxf="1">
    <nc r="L130">
      <f>I130-K130</f>
    </nc>
    <odxf>
      <font>
        <sz val="20"/>
        <color rgb="FFFF0000"/>
      </font>
    </odxf>
    <ndxf>
      <font>
        <sz val="20"/>
        <color auto="1"/>
      </font>
    </ndxf>
  </rcc>
  <rcc rId="783" sId="1" odxf="1" dxf="1">
    <nc r="L131">
      <f>I131-K131</f>
    </nc>
    <odxf>
      <font>
        <sz val="20"/>
        <color rgb="FFFF0000"/>
      </font>
    </odxf>
    <ndxf>
      <font>
        <sz val="20"/>
        <color auto="1"/>
      </font>
    </ndxf>
  </rcc>
  <rcc rId="784" sId="1" odxf="1" dxf="1">
    <nc r="L132">
      <f>I132-K132</f>
    </nc>
    <odxf>
      <font>
        <sz val="20"/>
        <color rgb="FFFF0000"/>
      </font>
    </odxf>
    <ndxf>
      <font>
        <sz val="20"/>
        <color auto="1"/>
      </font>
    </ndxf>
  </rcc>
  <rcc rId="785" sId="1" odxf="1" dxf="1">
    <nc r="L133">
      <f>I133-K133</f>
    </nc>
    <odxf>
      <font>
        <sz val="20"/>
        <color rgb="FFFF0000"/>
      </font>
    </odxf>
    <ndxf>
      <font>
        <sz val="20"/>
        <color auto="1"/>
      </font>
    </ndxf>
  </rcc>
  <rcc rId="786" sId="1" odxf="1" dxf="1">
    <nc r="L134">
      <f>I134-K134</f>
    </nc>
    <odxf>
      <font>
        <sz val="20"/>
        <color rgb="FFFF0000"/>
      </font>
    </odxf>
    <ndxf>
      <font>
        <sz val="20"/>
        <color auto="1"/>
      </font>
    </ndxf>
  </rcc>
  <rcc rId="787" sId="1" odxf="1" dxf="1">
    <nc r="L135">
      <f>I135-K135</f>
    </nc>
    <odxf>
      <font>
        <sz val="20"/>
        <color rgb="FFFF0000"/>
      </font>
    </odxf>
    <ndxf>
      <font>
        <sz val="20"/>
        <color auto="1"/>
      </font>
    </ndxf>
  </rcc>
  <rcc rId="788" sId="1" odxf="1" dxf="1">
    <nc r="L136">
      <f>I136-K136</f>
    </nc>
    <odxf>
      <font>
        <sz val="20"/>
        <color rgb="FFFF0000"/>
      </font>
    </odxf>
    <ndxf>
      <font>
        <sz val="20"/>
        <color auto="1"/>
      </font>
    </ndxf>
  </rcc>
  <rcc rId="789" sId="1" odxf="1" dxf="1">
    <nc r="L137">
      <f>I137-K137</f>
    </nc>
    <odxf>
      <font>
        <sz val="20"/>
        <color rgb="FFFF0000"/>
      </font>
    </odxf>
    <ndxf>
      <font>
        <sz val="20"/>
        <color auto="1"/>
      </font>
    </ndxf>
  </rcc>
  <rcc rId="790" sId="1" odxf="1" dxf="1">
    <nc r="L138">
      <f>I138-K138</f>
    </nc>
    <odxf>
      <font>
        <sz val="20"/>
        <color rgb="FFFF0000"/>
      </font>
    </odxf>
    <ndxf>
      <font>
        <sz val="20"/>
        <color auto="1"/>
      </font>
    </ndxf>
  </rcc>
  <rcc rId="791" sId="1" odxf="1" dxf="1">
    <nc r="L139">
      <f>I139-K139</f>
    </nc>
    <odxf>
      <font>
        <sz val="20"/>
        <color rgb="FFFF0000"/>
      </font>
    </odxf>
    <ndxf>
      <font>
        <sz val="20"/>
        <color auto="1"/>
      </font>
    </ndxf>
  </rcc>
  <rcc rId="792" sId="1" odxf="1" dxf="1">
    <nc r="L140">
      <f>I140-K140</f>
    </nc>
    <odxf>
      <font>
        <sz val="20"/>
        <color rgb="FFFF0000"/>
      </font>
    </odxf>
    <ndxf>
      <font>
        <sz val="20"/>
        <color auto="1"/>
      </font>
    </ndxf>
  </rcc>
  <rcc rId="793" sId="1" odxf="1" dxf="1">
    <nc r="L141">
      <f>I141-K141</f>
    </nc>
    <odxf>
      <font>
        <sz val="20"/>
        <color rgb="FFFF0000"/>
      </font>
    </odxf>
    <ndxf>
      <font>
        <sz val="20"/>
        <color auto="1"/>
      </font>
    </ndxf>
  </rcc>
  <rcc rId="794" sId="1" odxf="1" dxf="1">
    <nc r="L142">
      <f>I142-K142</f>
    </nc>
    <odxf>
      <font>
        <sz val="20"/>
        <color rgb="FFFF0000"/>
      </font>
    </odxf>
    <ndxf>
      <font>
        <sz val="20"/>
        <color auto="1"/>
      </font>
    </ndxf>
  </rcc>
  <rcc rId="795" sId="1" odxf="1" dxf="1">
    <nc r="L143">
      <f>I143-K143</f>
    </nc>
    <odxf>
      <font>
        <sz val="20"/>
        <color rgb="FFFF0000"/>
      </font>
    </odxf>
    <ndxf>
      <font>
        <sz val="20"/>
        <color auto="1"/>
      </font>
    </ndxf>
  </rcc>
  <rcc rId="796" sId="1" odxf="1" dxf="1">
    <nc r="L144">
      <f>I144-K144</f>
    </nc>
    <odxf>
      <font>
        <sz val="20"/>
        <color rgb="FFFF0000"/>
      </font>
    </odxf>
    <ndxf>
      <font>
        <sz val="20"/>
        <color auto="1"/>
      </font>
    </ndxf>
  </rcc>
  <rcc rId="797" sId="1" odxf="1" dxf="1">
    <nc r="L145">
      <f>I145-K145</f>
    </nc>
    <odxf>
      <font>
        <sz val="20"/>
        <color rgb="FFFF0000"/>
      </font>
    </odxf>
    <ndxf>
      <font>
        <sz val="20"/>
        <color auto="1"/>
      </font>
    </ndxf>
  </rcc>
  <rcc rId="798" sId="1" odxf="1" dxf="1">
    <nc r="L146">
      <f>I146-K146</f>
    </nc>
    <odxf>
      <font>
        <sz val="20"/>
        <color rgb="FFFF0000"/>
      </font>
    </odxf>
    <ndxf>
      <font>
        <sz val="20"/>
        <color auto="1"/>
      </font>
    </ndxf>
  </rcc>
  <rcc rId="799" sId="1" odxf="1" dxf="1">
    <nc r="L147">
      <f>I147-K147</f>
    </nc>
    <odxf>
      <font>
        <sz val="20"/>
        <color rgb="FFFF0000"/>
      </font>
    </odxf>
    <ndxf>
      <font>
        <sz val="20"/>
        <color auto="1"/>
      </font>
    </ndxf>
  </rcc>
  <rcc rId="800" sId="1" odxf="1" dxf="1">
    <nc r="L148">
      <f>I148-K148</f>
    </nc>
    <odxf>
      <font>
        <sz val="20"/>
        <color rgb="FFFF0000"/>
      </font>
    </odxf>
    <ndxf>
      <font>
        <sz val="20"/>
        <color auto="1"/>
      </font>
    </ndxf>
  </rcc>
  <rcc rId="801" sId="1" odxf="1" dxf="1">
    <nc r="L149">
      <f>I149-K149</f>
    </nc>
    <odxf>
      <font>
        <sz val="20"/>
        <color rgb="FFFF0000"/>
      </font>
    </odxf>
    <ndxf>
      <font>
        <sz val="20"/>
        <color auto="1"/>
      </font>
    </ndxf>
  </rcc>
  <rcc rId="802" sId="1" odxf="1" dxf="1">
    <nc r="L150">
      <f>I150-K150</f>
    </nc>
    <odxf>
      <font>
        <sz val="20"/>
        <color rgb="FFFF0000"/>
      </font>
    </odxf>
    <ndxf>
      <font>
        <sz val="20"/>
        <color auto="1"/>
      </font>
    </ndxf>
  </rcc>
  <rcc rId="803" sId="1" odxf="1" dxf="1">
    <nc r="L151">
      <f>I151-K151</f>
    </nc>
    <odxf>
      <font>
        <sz val="20"/>
        <color rgb="FFFF0000"/>
      </font>
    </odxf>
    <ndxf>
      <font>
        <sz val="20"/>
        <color auto="1"/>
      </font>
    </ndxf>
  </rcc>
  <rcc rId="804" sId="1" odxf="1" dxf="1">
    <nc r="L152">
      <f>I152-K152</f>
    </nc>
    <odxf>
      <font>
        <sz val="20"/>
        <color rgb="FFFF0000"/>
      </font>
    </odxf>
    <ndxf>
      <font>
        <sz val="20"/>
        <color auto="1"/>
      </font>
    </ndxf>
  </rcc>
  <rcc rId="805" sId="1" odxf="1" dxf="1">
    <nc r="L153">
      <f>I153-K153</f>
    </nc>
    <odxf>
      <font>
        <sz val="20"/>
        <color rgb="FFFF0000"/>
      </font>
    </odxf>
    <ndxf>
      <font>
        <sz val="20"/>
        <color auto="1"/>
      </font>
    </ndxf>
  </rcc>
  <rcc rId="806" sId="1" odxf="1" dxf="1">
    <nc r="L154">
      <f>I154-K154</f>
    </nc>
    <odxf>
      <font>
        <sz val="20"/>
        <color rgb="FFFF0000"/>
      </font>
    </odxf>
    <ndxf>
      <font>
        <sz val="20"/>
        <color auto="1"/>
      </font>
    </ndxf>
  </rcc>
  <rcc rId="807" sId="1" odxf="1" dxf="1">
    <nc r="L155">
      <f>I155-K155</f>
    </nc>
    <odxf>
      <font>
        <sz val="20"/>
        <color rgb="FFFF0000"/>
      </font>
    </odxf>
    <ndxf>
      <font>
        <sz val="20"/>
        <color auto="1"/>
      </font>
    </ndxf>
  </rcc>
  <rcc rId="808" sId="1" odxf="1" dxf="1">
    <nc r="L156">
      <f>I156-K156</f>
    </nc>
    <odxf>
      <font>
        <sz val="20"/>
        <color rgb="FFFF0000"/>
      </font>
    </odxf>
    <ndxf>
      <font>
        <sz val="20"/>
        <color auto="1"/>
      </font>
    </ndxf>
  </rcc>
  <rcc rId="809" sId="1" odxf="1" dxf="1">
    <nc r="L157">
      <f>I157-K157</f>
    </nc>
    <odxf>
      <font>
        <sz val="20"/>
        <color rgb="FFFF0000"/>
      </font>
    </odxf>
    <ndxf>
      <font>
        <sz val="20"/>
        <color auto="1"/>
      </font>
    </ndxf>
  </rcc>
  <rcc rId="810" sId="1" odxf="1" dxf="1">
    <nc r="L158">
      <f>I158-K158</f>
    </nc>
    <odxf>
      <font>
        <sz val="20"/>
        <color rgb="FFFF0000"/>
      </font>
    </odxf>
    <ndxf>
      <font>
        <sz val="20"/>
        <color auto="1"/>
      </font>
    </ndxf>
  </rcc>
  <rcc rId="811" sId="1" odxf="1" dxf="1">
    <nc r="L159">
      <f>I159-K159</f>
    </nc>
    <odxf>
      <font>
        <sz val="20"/>
        <color rgb="FFFF0000"/>
      </font>
    </odxf>
    <ndxf>
      <font>
        <sz val="20"/>
        <color auto="1"/>
      </font>
    </ndxf>
  </rcc>
  <rcc rId="812" sId="1" odxf="1" dxf="1">
    <nc r="L160">
      <f>I160-K160</f>
    </nc>
    <odxf>
      <font>
        <sz val="20"/>
        <color rgb="FFFF0000"/>
      </font>
    </odxf>
    <ndxf>
      <font>
        <sz val="20"/>
        <color auto="1"/>
      </font>
    </ndxf>
  </rcc>
  <rcc rId="813" sId="1" odxf="1" dxf="1">
    <nc r="L161">
      <f>I161-K161</f>
    </nc>
    <odxf>
      <font>
        <sz val="20"/>
        <color rgb="FFFF0000"/>
      </font>
    </odxf>
    <ndxf>
      <font>
        <sz val="20"/>
        <color auto="1"/>
      </font>
    </ndxf>
  </rcc>
  <rcc rId="814" sId="1" odxf="1" dxf="1">
    <nc r="L162">
      <f>I162-K162</f>
    </nc>
    <odxf>
      <font>
        <sz val="20"/>
        <color rgb="FFFF0000"/>
      </font>
    </odxf>
    <ndxf>
      <font>
        <sz val="20"/>
        <color auto="1"/>
      </font>
    </ndxf>
  </rcc>
  <rcc rId="815" sId="1" odxf="1" dxf="1">
    <nc r="L163">
      <f>I163-K163</f>
    </nc>
    <odxf>
      <font>
        <sz val="20"/>
        <color rgb="FFFF0000"/>
      </font>
    </odxf>
    <ndxf>
      <font>
        <sz val="20"/>
        <color auto="1"/>
      </font>
    </ndxf>
  </rcc>
  <rcc rId="816" sId="1" odxf="1" dxf="1">
    <nc r="L164">
      <f>I164-K164</f>
    </nc>
    <odxf>
      <font>
        <sz val="20"/>
        <color rgb="FFFF0000"/>
      </font>
    </odxf>
    <ndxf>
      <font>
        <sz val="20"/>
        <color auto="1"/>
      </font>
    </ndxf>
  </rcc>
  <rcc rId="817" sId="1" odxf="1" dxf="1">
    <nc r="L165">
      <f>I165-K165</f>
    </nc>
    <odxf>
      <font>
        <sz val="20"/>
        <color rgb="FFFF0000"/>
      </font>
    </odxf>
    <ndxf>
      <font>
        <sz val="20"/>
        <color auto="1"/>
      </font>
    </ndxf>
  </rcc>
  <rcc rId="818" sId="1" odxf="1" dxf="1">
    <nc r="L166">
      <f>I166-K166</f>
    </nc>
    <odxf>
      <font>
        <sz val="20"/>
        <color rgb="FFFF0000"/>
      </font>
    </odxf>
    <ndxf>
      <font>
        <sz val="20"/>
        <color auto="1"/>
      </font>
    </ndxf>
  </rcc>
  <rcc rId="819" sId="1" odxf="1" dxf="1">
    <nc r="L167">
      <f>I167-K167</f>
    </nc>
    <odxf>
      <font>
        <sz val="20"/>
        <color rgb="FFFF0000"/>
      </font>
    </odxf>
    <ndxf>
      <font>
        <sz val="20"/>
        <color auto="1"/>
      </font>
    </ndxf>
  </rcc>
  <rcc rId="820" sId="1" odxf="1" dxf="1">
    <nc r="L168">
      <f>I168-K168</f>
    </nc>
    <odxf>
      <font>
        <sz val="20"/>
        <color rgb="FFFF0000"/>
      </font>
    </odxf>
    <ndxf>
      <font>
        <sz val="20"/>
        <color auto="1"/>
      </font>
    </ndxf>
  </rcc>
  <rcc rId="821" sId="1" odxf="1" dxf="1">
    <nc r="L169">
      <f>I169-K169</f>
    </nc>
    <odxf>
      <font>
        <sz val="20"/>
        <color rgb="FFFF0000"/>
      </font>
    </odxf>
    <ndxf>
      <font>
        <sz val="20"/>
        <color auto="1"/>
      </font>
    </ndxf>
  </rcc>
  <rcc rId="822" sId="1" odxf="1" dxf="1">
    <nc r="L170">
      <f>I170-K170</f>
    </nc>
    <odxf>
      <font>
        <sz val="20"/>
        <color rgb="FFFF0000"/>
      </font>
    </odxf>
    <ndxf>
      <font>
        <sz val="20"/>
        <color auto="1"/>
      </font>
    </ndxf>
  </rcc>
  <rcc rId="823" sId="1" odxf="1" dxf="1">
    <nc r="L171">
      <f>I171-K171</f>
    </nc>
    <odxf>
      <font>
        <sz val="20"/>
        <color rgb="FFFF0000"/>
      </font>
    </odxf>
    <ndxf>
      <font>
        <sz val="20"/>
        <color auto="1"/>
      </font>
    </ndxf>
  </rcc>
  <rcc rId="824" sId="1" odxf="1" dxf="1">
    <nc r="L172">
      <f>I172-K172</f>
    </nc>
    <odxf>
      <font>
        <sz val="20"/>
        <color rgb="FFFF0000"/>
      </font>
    </odxf>
    <ndxf>
      <font>
        <sz val="20"/>
        <color auto="1"/>
      </font>
    </ndxf>
  </rcc>
  <rcc rId="825" sId="1" odxf="1" dxf="1">
    <nc r="L173">
      <f>I173-K173</f>
    </nc>
    <odxf>
      <font>
        <sz val="20"/>
        <color rgb="FFFF0000"/>
      </font>
    </odxf>
    <ndxf>
      <font>
        <sz val="20"/>
        <color auto="1"/>
      </font>
    </ndxf>
  </rcc>
  <rcc rId="826" sId="1" odxf="1" dxf="1">
    <nc r="L174">
      <f>I174-K174</f>
    </nc>
    <odxf>
      <font>
        <sz val="20"/>
        <color rgb="FFFF0000"/>
      </font>
    </odxf>
    <ndxf>
      <font>
        <sz val="20"/>
        <color auto="1"/>
      </font>
    </ndxf>
  </rcc>
  <rcc rId="827" sId="1" odxf="1" dxf="1">
    <nc r="L175">
      <f>I175-K175</f>
    </nc>
    <odxf>
      <font>
        <sz val="20"/>
        <color rgb="FFFF0000"/>
      </font>
    </odxf>
    <ndxf>
      <font>
        <sz val="20"/>
        <color auto="1"/>
      </font>
    </ndxf>
  </rcc>
  <rcc rId="828" sId="1" odxf="1" dxf="1">
    <nc r="L176">
      <f>I176-K176</f>
    </nc>
    <odxf>
      <font>
        <sz val="20"/>
        <color rgb="FFFF0000"/>
      </font>
    </odxf>
    <ndxf>
      <font>
        <sz val="20"/>
        <color auto="1"/>
      </font>
    </ndxf>
  </rcc>
  <rcc rId="829" sId="1" odxf="1" dxf="1">
    <nc r="L177">
      <f>I177-K177</f>
    </nc>
    <odxf>
      <font>
        <sz val="20"/>
        <color rgb="FFFF0000"/>
      </font>
    </odxf>
    <ndxf>
      <font>
        <sz val="20"/>
        <color auto="1"/>
      </font>
    </ndxf>
  </rcc>
  <rcc rId="830" sId="1" odxf="1" dxf="1">
    <nc r="L178">
      <f>I178-K178</f>
    </nc>
    <odxf>
      <font>
        <sz val="20"/>
        <color rgb="FFFF0000"/>
      </font>
    </odxf>
    <ndxf>
      <font>
        <sz val="20"/>
        <color auto="1"/>
      </font>
    </ndxf>
  </rcc>
  <rcc rId="831" sId="1" odxf="1" dxf="1">
    <nc r="L179">
      <f>I179-K179</f>
    </nc>
    <odxf>
      <font>
        <sz val="20"/>
        <color rgb="FFFF0000"/>
      </font>
    </odxf>
    <ndxf>
      <font>
        <sz val="20"/>
        <color auto="1"/>
      </font>
    </ndxf>
  </rcc>
  <rcc rId="832" sId="1" odxf="1" dxf="1">
    <nc r="L180">
      <f>I180-K180</f>
    </nc>
    <odxf>
      <font>
        <sz val="20"/>
        <color rgb="FFFF0000"/>
      </font>
    </odxf>
    <ndxf>
      <font>
        <sz val="20"/>
        <color auto="1"/>
      </font>
    </ndxf>
  </rcc>
  <rcc rId="833" sId="1" odxf="1" dxf="1">
    <nc r="L181">
      <f>I181-K181</f>
    </nc>
    <odxf>
      <font>
        <b val="0"/>
        <sz val="18"/>
        <color rgb="FFFF0000"/>
      </font>
    </odxf>
    <ndxf>
      <font>
        <b/>
        <sz val="20"/>
        <color auto="1"/>
      </font>
    </ndxf>
  </rcc>
  <rcc rId="834" sId="1" odxf="1" dxf="1">
    <oc r="L182" t="inlineStr">
      <is>
        <t xml:space="preserve">
</t>
      </is>
    </oc>
    <nc r="L182">
      <f>I182-K182</f>
    </nc>
    <odxf>
      <font>
        <b val="0"/>
        <sz val="18"/>
        <color auto="1"/>
      </font>
    </odxf>
    <ndxf>
      <font>
        <b/>
        <sz val="20"/>
        <color auto="1"/>
      </font>
    </ndxf>
  </rcc>
  <rcc rId="835" sId="1" odxf="1" dxf="1">
    <nc r="L183">
      <f>I183-K183</f>
    </nc>
    <odxf>
      <font>
        <sz val="20"/>
        <color auto="1"/>
      </font>
    </odxf>
    <ndxf>
      <font>
        <sz val="20"/>
        <color auto="1"/>
      </font>
    </ndxf>
  </rcc>
  <rcc rId="836" sId="1" odxf="1" dxf="1">
    <nc r="L184">
      <f>I184-K184</f>
    </nc>
    <odxf>
      <font>
        <b val="0"/>
        <sz val="20"/>
        <color auto="1"/>
      </font>
      <numFmt numFmtId="0" formatCode="General"/>
    </odxf>
    <ndxf>
      <font>
        <b/>
        <sz val="20"/>
        <color auto="1"/>
      </font>
      <numFmt numFmtId="4" formatCode="#,##0.00"/>
    </ndxf>
  </rcc>
  <rcc rId="837" sId="1" odxf="1" dxf="1">
    <nc r="L185">
      <f>I185-K185</f>
    </nc>
    <odxf>
      <font>
        <b val="0"/>
        <color auto="1"/>
      </font>
    </odxf>
    <ndxf>
      <font>
        <b/>
        <sz val="20"/>
        <color auto="1"/>
      </font>
    </ndxf>
  </rcc>
  <rcc rId="838" sId="1" odxf="1" dxf="1">
    <nc r="L186">
      <f>I186-K186</f>
    </nc>
    <odxf>
      <font>
        <sz val="20"/>
        <color rgb="FFFF0000"/>
      </font>
    </odxf>
    <ndxf>
      <font>
        <sz val="20"/>
        <color auto="1"/>
      </font>
    </ndxf>
  </rcc>
  <rcc rId="839" sId="1" odxf="1" dxf="1">
    <nc r="L187">
      <f>I187-K187</f>
    </nc>
    <odxf>
      <font>
        <sz val="20"/>
        <color rgb="FFFF0000"/>
      </font>
    </odxf>
    <ndxf>
      <font>
        <sz val="20"/>
        <color auto="1"/>
      </font>
    </ndxf>
  </rcc>
  <rcc rId="840" sId="1">
    <nc r="L188">
      <f>I188-K188</f>
    </nc>
  </rcc>
  <rcc rId="841" sId="1" odxf="1" dxf="1">
    <nc r="L189">
      <f>I189-K189</f>
    </nc>
    <odxf>
      <font>
        <sz val="20"/>
        <color rgb="FFFF0000"/>
      </font>
    </odxf>
    <ndxf>
      <font>
        <sz val="20"/>
        <color auto="1"/>
      </font>
    </ndxf>
  </rcc>
  <rcc rId="842" sId="1" odxf="1" dxf="1">
    <nc r="L190">
      <f>I190-K190</f>
    </nc>
    <odxf>
      <font>
        <sz val="20"/>
        <color rgb="FFFF0000"/>
      </font>
    </odxf>
    <ndxf>
      <font>
        <sz val="20"/>
        <color auto="1"/>
      </font>
    </ndxf>
  </rcc>
  <rcc rId="843" sId="1" odxf="1" dxf="1">
    <nc r="L191">
      <f>I191-K191</f>
    </nc>
    <odxf>
      <font>
        <sz val="20"/>
        <color rgb="FFFF0000"/>
      </font>
    </odxf>
    <ndxf>
      <font>
        <sz val="20"/>
        <color auto="1"/>
      </font>
    </ndxf>
  </rcc>
  <rcc rId="844" sId="1" odxf="1" dxf="1">
    <nc r="L192">
      <f>I192-K192</f>
    </nc>
    <odxf>
      <font>
        <sz val="20"/>
        <color rgb="FFFF0000"/>
      </font>
    </odxf>
    <ndxf>
      <font>
        <sz val="20"/>
        <color auto="1"/>
      </font>
    </ndxf>
  </rcc>
  <rcc rId="845" sId="1" odxf="1" dxf="1">
    <nc r="L193">
      <f>I193-K193</f>
    </nc>
    <odxf>
      <font>
        <sz val="20"/>
        <color rgb="FFFF0000"/>
      </font>
    </odxf>
    <ndxf>
      <font>
        <sz val="20"/>
        <color auto="1"/>
      </font>
    </ndxf>
  </rcc>
  <rcc rId="846" sId="1" odxf="1" dxf="1">
    <nc r="L194">
      <f>I194-K194</f>
    </nc>
    <odxf>
      <font>
        <sz val="20"/>
        <color rgb="FFFF0000"/>
      </font>
    </odxf>
    <ndxf>
      <font>
        <sz val="20"/>
        <color auto="1"/>
      </font>
    </ndxf>
  </rcc>
  <rcc rId="847" sId="1" odxf="1" dxf="1">
    <nc r="L195">
      <f>I195-K195</f>
    </nc>
    <odxf>
      <font>
        <sz val="20"/>
        <color rgb="FFFF0000"/>
      </font>
    </odxf>
    <ndxf>
      <font>
        <sz val="20"/>
        <color auto="1"/>
      </font>
    </ndxf>
  </rcc>
  <rcc rId="848" sId="1" odxf="1" dxf="1">
    <nc r="L196">
      <f>I196-K196</f>
    </nc>
    <odxf>
      <font>
        <sz val="20"/>
        <color rgb="FFFF0000"/>
      </font>
    </odxf>
    <ndxf>
      <font>
        <sz val="20"/>
        <color auto="1"/>
      </font>
    </ndxf>
  </rcc>
  <rcc rId="849" sId="1" odxf="1" dxf="1">
    <nc r="L197">
      <f>I197-K197</f>
    </nc>
    <odxf>
      <font>
        <sz val="20"/>
        <color rgb="FFFF0000"/>
      </font>
    </odxf>
    <ndxf>
      <font>
        <sz val="20"/>
        <color auto="1"/>
      </font>
    </ndxf>
  </rcc>
  <rcc rId="850" sId="1" odxf="1" dxf="1">
    <nc r="L198">
      <f>I198-K198</f>
    </nc>
    <odxf>
      <font>
        <sz val="20"/>
        <color rgb="FFFF0000"/>
      </font>
    </odxf>
    <ndxf>
      <font>
        <sz val="20"/>
        <color auto="1"/>
      </font>
    </ndxf>
  </rcc>
  <rcc rId="851" sId="1" odxf="1" dxf="1">
    <nc r="L199">
      <f>I199-K199</f>
    </nc>
    <odxf>
      <font>
        <sz val="20"/>
        <color rgb="FFFF0000"/>
      </font>
    </odxf>
    <ndxf>
      <font>
        <sz val="20"/>
        <color auto="1"/>
      </font>
    </ndxf>
  </rcc>
  <rcc rId="852" sId="1" odxf="1" dxf="1">
    <nc r="L200">
      <f>I200-K200</f>
    </nc>
    <odxf>
      <font>
        <sz val="20"/>
        <color rgb="FFFF0000"/>
      </font>
    </odxf>
    <ndxf>
      <font>
        <sz val="20"/>
        <color auto="1"/>
      </font>
    </ndxf>
  </rcc>
  <rcc rId="853" sId="1">
    <nc r="L201">
      <f>I201-K201</f>
    </nc>
  </rcc>
  <rcc rId="854" sId="1" odxf="1" dxf="1">
    <nc r="L202">
      <f>I202-K202</f>
    </nc>
    <odxf>
      <font>
        <b val="0"/>
        <sz val="20"/>
        <color auto="1"/>
      </font>
    </odxf>
    <ndxf>
      <font>
        <b/>
        <sz val="20"/>
        <color auto="1"/>
      </font>
    </ndxf>
  </rcc>
  <rcc rId="855" sId="1" odxf="1" dxf="1">
    <nc r="L203">
      <f>I203-K203</f>
    </nc>
    <odxf>
      <font>
        <sz val="20"/>
        <color rgb="FFFF0000"/>
      </font>
    </odxf>
    <ndxf>
      <font>
        <sz val="20"/>
        <color auto="1"/>
      </font>
    </ndxf>
  </rcc>
  <rcc rId="856" sId="1" odxf="1" dxf="1">
    <nc r="L204">
      <f>I204-K204</f>
    </nc>
    <odxf>
      <font>
        <sz val="20"/>
        <color rgb="FFFF0000"/>
      </font>
    </odxf>
    <ndxf>
      <font>
        <sz val="20"/>
        <color auto="1"/>
      </font>
    </ndxf>
  </rcc>
  <rcc rId="857" sId="1" odxf="1" dxf="1">
    <nc r="L205">
      <f>I205-K205</f>
    </nc>
    <odxf>
      <font>
        <sz val="20"/>
        <color rgb="FFFF0000"/>
      </font>
    </odxf>
    <ndxf>
      <font>
        <sz val="20"/>
        <color auto="1"/>
      </font>
    </ndxf>
  </rcc>
  <rcc rId="858" sId="1" odxf="1" dxf="1">
    <nc r="L206">
      <f>I206-K206</f>
    </nc>
    <odxf>
      <font>
        <sz val="20"/>
        <color rgb="FFFF0000"/>
      </font>
    </odxf>
    <ndxf>
      <font>
        <sz val="20"/>
        <color auto="1"/>
      </font>
    </ndxf>
  </rcc>
  <rcc rId="859" sId="1" odxf="1" dxf="1">
    <nc r="L207">
      <f>I207-K207</f>
    </nc>
    <odxf>
      <font>
        <sz val="20"/>
        <color rgb="FFFF0000"/>
      </font>
    </odxf>
    <ndxf>
      <font>
        <sz val="20"/>
        <color auto="1"/>
      </font>
    </ndxf>
  </rcc>
  <rcc rId="860" sId="1">
    <nc r="L208">
      <f>I208-K208</f>
    </nc>
  </rcc>
  <rcc rId="861" sId="1">
    <nc r="L209">
      <f>I209-K209</f>
    </nc>
  </rcc>
  <rcc rId="862" sId="1">
    <nc r="L210">
      <f>I210-K210</f>
    </nc>
  </rcc>
  <rcc rId="863" sId="1">
    <nc r="L211">
      <f>I211-K211</f>
    </nc>
  </rcc>
  <rcc rId="864" sId="1" odxf="1" dxf="1">
    <nc r="L212">
      <f>I212-K212</f>
    </nc>
    <odxf>
      <font>
        <sz val="20"/>
        <color rgb="FFFF0000"/>
      </font>
    </odxf>
    <ndxf>
      <font>
        <sz val="20"/>
        <color auto="1"/>
      </font>
    </ndxf>
  </rcc>
  <rcc rId="865" sId="1" odxf="1" dxf="1">
    <nc r="L213">
      <f>I213-K213</f>
    </nc>
    <odxf>
      <font>
        <sz val="20"/>
        <color rgb="FFFF0000"/>
      </font>
    </odxf>
    <ndxf>
      <font>
        <sz val="20"/>
        <color auto="1"/>
      </font>
    </ndxf>
  </rcc>
  <rcc rId="866" sId="1" odxf="1" dxf="1">
    <nc r="L214">
      <f>I214-K214</f>
    </nc>
    <odxf>
      <font>
        <sz val="20"/>
        <color rgb="FFFF0000"/>
      </font>
    </odxf>
    <ndxf>
      <font>
        <sz val="20"/>
        <color auto="1"/>
      </font>
    </ndxf>
  </rcc>
  <rcc rId="867" sId="1" odxf="1" dxf="1">
    <nc r="L215">
      <f>I215-K215</f>
    </nc>
    <odxf>
      <font>
        <sz val="20"/>
        <color rgb="FFFF0000"/>
      </font>
    </odxf>
    <ndxf>
      <font>
        <sz val="20"/>
        <color auto="1"/>
      </font>
    </ndxf>
  </rcc>
  <rcc rId="868" sId="1" odxf="1" dxf="1">
    <nc r="L216">
      <f>I216-K216</f>
    </nc>
    <odxf>
      <font>
        <sz val="20"/>
        <color rgb="FFFF0000"/>
      </font>
    </odxf>
    <ndxf>
      <font>
        <sz val="20"/>
        <color auto="1"/>
      </font>
    </ndxf>
  </rcc>
  <rcc rId="869" sId="1">
    <nc r="L217">
      <f>I217-K217</f>
    </nc>
  </rcc>
  <rcc rId="870" sId="1">
    <nc r="L218">
      <f>I218-K218</f>
    </nc>
  </rcc>
  <rcc rId="871" sId="1" odxf="1" dxf="1">
    <nc r="L219">
      <f>I219-K219</f>
    </nc>
    <odxf>
      <font>
        <sz val="20"/>
        <color rgb="FFFF0000"/>
      </font>
    </odxf>
    <ndxf>
      <font>
        <sz val="20"/>
        <color auto="1"/>
      </font>
    </ndxf>
  </rcc>
  <rcc rId="872" sId="1" odxf="1" dxf="1">
    <nc r="L220">
      <f>I220-K220</f>
    </nc>
    <odxf>
      <font>
        <sz val="20"/>
        <color rgb="FFFF0000"/>
      </font>
    </odxf>
    <ndxf>
      <font>
        <sz val="20"/>
        <color auto="1"/>
      </font>
    </ndxf>
  </rcc>
  <rcc rId="873" sId="1" odxf="1" dxf="1">
    <nc r="L221">
      <f>I221-K221</f>
    </nc>
    <odxf>
      <font>
        <sz val="20"/>
        <color rgb="FFFF0000"/>
      </font>
    </odxf>
    <ndxf>
      <font>
        <sz val="20"/>
        <color auto="1"/>
      </font>
    </ndxf>
  </rcc>
  <rcc rId="874" sId="1" odxf="1" dxf="1">
    <nc r="L222">
      <f>I222-K222</f>
    </nc>
    <odxf>
      <font>
        <sz val="20"/>
        <color rgb="FFFF0000"/>
      </font>
    </odxf>
    <ndxf>
      <font>
        <sz val="20"/>
        <color auto="1"/>
      </font>
    </ndxf>
  </rcc>
  <rcc rId="875" sId="1" odxf="1" dxf="1">
    <nc r="L223">
      <f>I223-K223</f>
    </nc>
    <odxf>
      <font>
        <sz val="20"/>
        <color rgb="FFFF0000"/>
      </font>
    </odxf>
    <ndxf>
      <font>
        <sz val="20"/>
        <color auto="1"/>
      </font>
    </ndxf>
  </rcc>
  <rcc rId="876" sId="1" odxf="1" dxf="1">
    <nc r="L224">
      <f>I224-K224</f>
    </nc>
    <odxf>
      <font>
        <sz val="20"/>
        <color rgb="FFFF0000"/>
      </font>
    </odxf>
    <ndxf>
      <font>
        <sz val="20"/>
        <color auto="1"/>
      </font>
    </ndxf>
  </rcc>
  <rcc rId="877" sId="1" odxf="1" dxf="1">
    <nc r="L225">
      <f>I225-K225</f>
    </nc>
    <odxf>
      <font>
        <sz val="20"/>
        <color rgb="FFFF0000"/>
      </font>
    </odxf>
    <ndxf>
      <font>
        <sz val="20"/>
        <color auto="1"/>
      </font>
    </ndxf>
  </rcc>
  <rcc rId="878" sId="1" odxf="1" dxf="1">
    <nc r="L226">
      <f>I226-K226</f>
    </nc>
    <odxf>
      <font>
        <sz val="20"/>
        <color rgb="FFFF0000"/>
      </font>
    </odxf>
    <ndxf>
      <font>
        <sz val="20"/>
        <color auto="1"/>
      </font>
    </ndxf>
  </rcc>
  <rcc rId="879" sId="1" odxf="1" dxf="1">
    <nc r="L227">
      <f>I227-K227</f>
    </nc>
    <odxf>
      <font>
        <sz val="20"/>
        <color rgb="FFFF0000"/>
      </font>
    </odxf>
    <ndxf>
      <font>
        <sz val="20"/>
        <color auto="1"/>
      </font>
    </ndxf>
  </rcc>
  <rcc rId="880" sId="1" odxf="1" dxf="1">
    <nc r="L228">
      <f>I228-K228</f>
    </nc>
    <odxf>
      <font>
        <sz val="20"/>
        <color rgb="FFFF0000"/>
      </font>
    </odxf>
    <ndxf>
      <font>
        <sz val="20"/>
        <color auto="1"/>
      </font>
    </ndxf>
  </rcc>
  <rcc rId="881" sId="1" odxf="1" dxf="1">
    <nc r="L229">
      <f>I229-K229</f>
    </nc>
    <odxf>
      <font>
        <sz val="20"/>
        <color rgb="FFFF0000"/>
      </font>
    </odxf>
    <ndxf>
      <font>
        <sz val="20"/>
        <color auto="1"/>
      </font>
    </ndxf>
  </rcc>
  <rcc rId="882" sId="1" odxf="1" dxf="1">
    <nc r="L230">
      <f>I230-K230</f>
    </nc>
    <odxf>
      <font>
        <sz val="20"/>
        <color rgb="FFFF0000"/>
      </font>
    </odxf>
    <ndxf>
      <font>
        <sz val="20"/>
        <color auto="1"/>
      </font>
    </ndxf>
  </rcc>
  <rcc rId="883" sId="1" odxf="1" dxf="1">
    <nc r="L231">
      <f>I231-K231</f>
    </nc>
    <odxf>
      <font>
        <sz val="20"/>
        <color rgb="FFFF0000"/>
      </font>
    </odxf>
    <ndxf>
      <font>
        <sz val="20"/>
        <color auto="1"/>
      </font>
    </ndxf>
  </rcc>
  <rcc rId="884" sId="1" odxf="1" dxf="1">
    <nc r="L232">
      <f>I232-K232</f>
    </nc>
    <odxf>
      <font>
        <sz val="20"/>
        <color rgb="FFFF0000"/>
      </font>
    </odxf>
    <ndxf>
      <font>
        <sz val="20"/>
        <color auto="1"/>
      </font>
    </ndxf>
  </rcc>
  <rfmt sheetId="1" sqref="I117">
    <dxf>
      <fill>
        <patternFill patternType="solid">
          <bgColor rgb="FFFF0000"/>
        </patternFill>
      </fill>
    </dxf>
  </rfmt>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1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8" sId="1">
    <oc r="J114" t="inlineStr">
      <is>
        <t xml:space="preserve">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1 709,88 тыс.рублей сложился по итогам проведения конкурсных процедур
</t>
      </is>
    </oc>
    <nc r="J114" t="inlineStr">
      <is>
        <t xml:space="preserve">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953,99 тыс.рублей сложился по итогам проведения конкурсных процедур
</t>
      </is>
    </nc>
  </rcc>
  <rcc rId="889" sId="1" odxf="1" dxf="1">
    <oc r="I117">
      <f>865.11-4.34</f>
    </oc>
    <nc r="I117">
      <f>D117-G117</f>
    </nc>
    <ndxf>
      <fill>
        <patternFill patternType="none">
          <bgColor indexed="65"/>
        </patternFill>
      </fill>
    </ndxf>
  </rcc>
  <rcv guid="{6068C3FF-17AA-48A5-A88B-2523CBAC39AE}" action="delete"/>
  <rdn rId="0" localSheetId="1" customView="1" name="Z_6068C3FF_17AA_48A5_A88B_2523CBAC39AE_.wvu.PrintArea" hidden="1" oldHidden="1">
    <formula>'на 01.10.2020'!$A$1:$J$232</formula>
    <oldFormula>'на 01.10.2020'!$A$1:$J$232</oldFormula>
  </rdn>
  <rdn rId="0" localSheetId="1" customView="1" name="Z_6068C3FF_17AA_48A5_A88B_2523CBAC39AE_.wvu.PrintTitles" hidden="1" oldHidden="1">
    <formula>'на 01.10.2020'!$5:$8</formula>
    <oldFormula>'на 01.10.2020'!$5:$8</oldFormula>
  </rdn>
  <rdn rId="0" localSheetId="1" customView="1" name="Z_6068C3FF_17AA_48A5_A88B_2523CBAC39AE_.wvu.FilterData" hidden="1" oldHidden="1">
    <formula>'на 01.10.2020'!$A$7:$J$433</formula>
    <oldFormula>'на 01.10.2020'!$A$7:$J$433</oldFormula>
  </rdn>
  <rcv guid="{6068C3FF-17AA-48A5-A88B-2523CBAC39AE}" action="add"/>
</revisions>
</file>

<file path=xl/revisions/revisionLog1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1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6" sId="1">
    <oc r="J39" t="inlineStr">
      <is>
        <r>
          <t xml:space="preserve">
</t>
        </r>
        <r>
          <rPr>
            <u/>
            <sz val="16"/>
            <rFont val="Times New Roman"/>
            <family val="2"/>
            <charset val="204"/>
          </rPr>
          <t>АГ(ДК):</t>
        </r>
        <r>
          <rPr>
            <sz val="16"/>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oc>
    <nc r="J39" t="inlineStr">
      <is>
        <r>
          <t xml:space="preserve">
</t>
        </r>
        <r>
          <rPr>
            <u/>
            <sz val="16"/>
            <rFont val="Times New Roman"/>
            <family val="2"/>
            <charset val="204"/>
          </rPr>
          <t>АГ(ДК):</t>
        </r>
        <r>
          <rPr>
            <sz val="16"/>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nc>
  </rcc>
</revisions>
</file>

<file path=xl/revisions/revisionLog2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7" sId="1">
    <oc r="J132" t="inlineStr">
      <is>
        <t>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237 384,06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is>
    </oc>
    <nc r="J132" t="inlineStr">
      <is>
        <r>
          <t xml:space="preserve">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t>
        </r>
        <r>
          <rPr>
            <sz val="16"/>
            <color rgb="FFFF0000"/>
            <rFont val="Times New Roman"/>
            <family val="1"/>
            <charset val="204"/>
          </rPr>
          <t>237 384,06</t>
        </r>
        <r>
          <rPr>
            <sz val="16"/>
            <rFont val="Times New Roman"/>
            <family val="1"/>
            <charset val="204"/>
          </rPr>
          <t xml:space="preserve">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r>
      </is>
    </nc>
  </rcc>
</revisions>
</file>

<file path=xl/revisions/revisionLog2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8" sId="1">
    <oc r="J132" t="inlineStr">
      <is>
        <r>
          <t xml:space="preserve">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t>
        </r>
        <r>
          <rPr>
            <sz val="16"/>
            <color rgb="FFFF0000"/>
            <rFont val="Times New Roman"/>
            <family val="1"/>
            <charset val="204"/>
          </rPr>
          <t>237 384,06</t>
        </r>
        <r>
          <rPr>
            <sz val="16"/>
            <rFont val="Times New Roman"/>
            <family val="1"/>
            <charset val="204"/>
          </rPr>
          <t xml:space="preserve">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r>
      </is>
    </oc>
    <nc r="J132" t="inlineStr">
      <is>
        <t>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237 384,04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is>
    </nc>
  </rcc>
</revisions>
</file>

<file path=xl/revisions/revisionLog2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9" sId="1">
    <o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приняти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nc>
  </rc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2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3" sId="1">
    <o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nc>
  </rcc>
</revisions>
</file>

<file path=xl/revisions/revisionLog2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4" sId="1">
    <oc r="I119">
      <f>D119-G119</f>
    </oc>
    <nc r="I119">
      <f>D119-G119</f>
    </nc>
  </rcc>
  <rcc rId="905" sId="1">
    <oc r="B162" t="inlineStr">
      <is>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 ДАиГ)</t>
      </is>
    </oc>
    <nc r="B162" t="inlineStr">
      <is>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is>
    </nc>
  </rcc>
  <rcv guid="{6068C3FF-17AA-48A5-A88B-2523CBAC39AE}" action="delete"/>
  <rdn rId="0" localSheetId="1" customView="1" name="Z_6068C3FF_17AA_48A5_A88B_2523CBAC39AE_.wvu.PrintArea" hidden="1" oldHidden="1">
    <formula>'на 01.10.2020'!$A$1:$J$232</formula>
    <oldFormula>'на 01.10.2020'!$A$1:$J$232</oldFormula>
  </rdn>
  <rdn rId="0" localSheetId="1" customView="1" name="Z_6068C3FF_17AA_48A5_A88B_2523CBAC39AE_.wvu.PrintTitles" hidden="1" oldHidden="1">
    <formula>'на 01.10.2020'!$5:$8</formula>
    <oldFormula>'на 01.10.2020'!$5:$8</oldFormula>
  </rdn>
  <rdn rId="0" localSheetId="1" customView="1" name="Z_6068C3FF_17AA_48A5_A88B_2523CBAC39AE_.wvu.FilterData" hidden="1" oldHidden="1">
    <formula>'на 01.10.2020'!$A$7:$J$433</formula>
    <oldFormula>'на 01.10.2020'!$A$7:$J$433</oldFormula>
  </rdn>
  <rcv guid="{6068C3FF-17AA-48A5-A88B-2523CBAC39AE}" action="add"/>
</revisions>
</file>

<file path=xl/revisions/revisionLog2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2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2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15" sId="1" ref="A174:XFD17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cc rId="0" sId="1" dxf="1">
      <nc r="A174" t="inlineStr">
        <is>
          <t>11.2.5.</t>
        </is>
      </nc>
      <n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74" t="inlineStr">
        <is>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is>
      </nc>
      <ndxf>
        <font>
          <i/>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C174">
        <f>C175+C176+C177</f>
      </nc>
      <n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74">
        <f>D175+D176+D177</f>
      </nc>
      <n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74">
        <f>E175+E176+E177</f>
      </nc>
      <n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16" sId="1" ref="A174:XFD174" action="deleteRow">
    <undo index="7" exp="ref" v="1" dr="E174" r="E145" sId="1"/>
    <undo index="7" exp="ref" v="1" dr="D174" r="D145" sId="1"/>
    <undo index="7" exp="ref" v="1" dr="C174" r="C145"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федеральный бюджет</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17" sId="1" ref="A174:XFD174" action="deleteRow">
    <undo index="7" exp="ref" v="1" dr="E174" r="E146" sId="1"/>
    <undo index="7" exp="ref" v="1" dr="D174" r="D146" sId="1"/>
    <undo index="7" exp="ref" v="1" dr="C174" r="C146"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бюджет ХМАО - Югры</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18" sId="1" ref="A174:XFD174" action="deleteRow">
    <undo index="7" exp="ref" v="1" dr="E174" r="E147" sId="1"/>
    <undo index="7" exp="ref" v="1" dr="D174" r="D147" sId="1"/>
    <undo index="7" exp="ref" v="1" dr="C174" r="C147"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бюджет МО</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19" sId="1" ref="A174:XFD17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бюджет МО сверх соглашения</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20" sId="1" ref="A174:XFD17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привлечённые средства</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cc rId="921" sId="1">
    <oc r="C145">
      <f>C151+C157+C163+C169+#REF!</f>
    </oc>
    <nc r="C145">
      <f>C151+C157+C163+C169</f>
    </nc>
  </rcc>
  <rcc rId="922" sId="1">
    <oc r="C146">
      <f>C152+C158+C164+C170+#REF!</f>
    </oc>
    <nc r="C146">
      <f>C152+C158+C164+C170</f>
    </nc>
  </rcc>
  <rcc rId="923" sId="1">
    <oc r="C147">
      <f>C153+C159+C165+C171+#REF!</f>
    </oc>
    <nc r="C147">
      <f>C153+C159+C165+C171</f>
    </nc>
  </rcc>
  <rcc rId="924" sId="1">
    <oc r="D145">
      <f>D151+D157+D163+D169+#REF!</f>
    </oc>
    <nc r="D145">
      <f>D151+D157+D163+D169</f>
    </nc>
  </rcc>
  <rcc rId="925" sId="1">
    <oc r="D146">
      <f>D152+D158+D164+D170+#REF!</f>
    </oc>
    <nc r="D146">
      <f>D152+D158+D164+D170</f>
    </nc>
  </rcc>
  <rcc rId="926" sId="1">
    <oc r="D147">
      <f>D153+D159+D165+D171+#REF!</f>
    </oc>
    <nc r="D147">
      <f>D153+D159+D165+D171</f>
    </nc>
  </rcc>
  <rcc rId="927" sId="1">
    <oc r="E145">
      <f>E151+E157+E163+E169+#REF!</f>
    </oc>
    <nc r="E145">
      <f>E151+E157+E163+E169</f>
    </nc>
  </rcc>
  <rcc rId="928" sId="1">
    <oc r="E146">
      <f>E152+E158+E164+E170+#REF!</f>
    </oc>
    <nc r="E146">
      <f>E152+E158+E164+E170</f>
    </nc>
  </rcc>
  <rcc rId="929" sId="1">
    <oc r="E147">
      <f>E153+E159+E165+E171+#REF!</f>
    </oc>
    <nc r="E147">
      <f>E153+E159+E165+E171</f>
    </nc>
  </rcc>
</revisions>
</file>

<file path=xl/revisions/revisionLog2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0" sId="1">
    <oc r="J206" t="inlineStr">
      <is>
        <r>
          <rPr>
            <u/>
            <sz val="16"/>
            <rFont val="Times New Roman"/>
            <family val="1"/>
            <charset val="204"/>
          </rP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2"/>
            <charset val="204"/>
          </rPr>
          <t xml:space="preserve">    
</t>
        </r>
      </is>
    </oc>
    <nc r="J206" t="inlineStr">
      <is>
        <r>
          <rPr>
            <u/>
            <sz val="16"/>
            <rFont val="Times New Roman"/>
            <family val="1"/>
            <charset val="204"/>
          </rP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2"/>
            <charset val="204"/>
          </rPr>
          <t xml:space="preserve">    
</t>
        </r>
      </is>
    </nc>
  </rcc>
  <rcc rId="931" sId="1">
    <o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t>
        </r>
        <r>
          <rPr>
            <u/>
            <sz val="16"/>
            <color rgb="FFFF0000"/>
            <rFont val="Times New Roman"/>
            <family val="2"/>
            <charset val="204"/>
          </rPr>
          <t/>
        </r>
      </is>
    </oc>
    <n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t>
        </r>
        <r>
          <rPr>
            <u/>
            <sz val="16"/>
            <color rgb="FFFF0000"/>
            <rFont val="Times New Roman"/>
            <family val="2"/>
            <charset val="204"/>
          </rPr>
          <t/>
        </r>
      </is>
    </nc>
  </rcc>
  <rcv guid="{BEA0FDBA-BB07-4C19-8BBD-5E57EE395C09}" action="delete"/>
  <rdn rId="0" localSheetId="1" customView="1" name="Z_BEA0FDBA_BB07_4C19_8BBD_5E57EE395C09_.wvu.PrintArea" hidden="1" oldHidden="1">
    <formula>'на 01.10.2020'!$A$1:$J$226</formula>
    <oldFormula>'на 01.10.2020'!$A$1:$J$226</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01.10.2020'!$A$7:$J$427</formula>
    <oldFormula>'на 01.10.2020'!$A$7:$J$427</oldFormula>
  </rdn>
  <rcv guid="{BEA0FDBA-BB07-4C19-8BBD-5E57EE395C09}" action="add"/>
</revisions>
</file>

<file path=xl/revisions/revisionLog2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5" sId="1">
    <oc r="J206" t="inlineStr">
      <is>
        <r>
          <rPr>
            <u/>
            <sz val="16"/>
            <rFont val="Times New Roman"/>
            <family val="1"/>
            <charset val="204"/>
          </rP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2"/>
            <charset val="204"/>
          </rPr>
          <t xml:space="preserve">    
</t>
        </r>
      </is>
    </oc>
    <nc r="J206" t="inlineStr">
      <is>
        <r>
          <rPr>
            <u/>
            <sz val="16"/>
            <rFont val="Times New Roman"/>
            <family val="1"/>
            <charset val="204"/>
          </rP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2"/>
            <charset val="204"/>
          </rPr>
          <t xml:space="preserve">    
Остаток средств в объеме 48,40 тыс.рублей сложился за счет экономии в связи с о снижением фактических затрат на услуги связи, коммунальные услуги.</t>
        </r>
      </is>
    </nc>
  </rcc>
  <rfmt sheetId="1" sqref="J206:J210" start="0" length="2147483647">
    <dxf>
      <font>
        <color auto="1"/>
      </font>
    </dxf>
  </rfmt>
  <rcv guid="{A0A3CD9B-2436-40D7-91DB-589A95FBBF00}" action="delete"/>
  <rdn rId="0" localSheetId="1" customView="1" name="Z_A0A3CD9B_2436_40D7_91DB_589A95FBBF00_.wvu.PrintArea" hidden="1" oldHidden="1">
    <formula>'на 01.10.2020'!$A$1:$J$226</formula>
    <oldFormula>'на 01.10.2020'!$A$1:$J$226</oldFormula>
  </rdn>
  <rdn rId="0" localSheetId="1" customView="1" name="Z_A0A3CD9B_2436_40D7_91DB_589A95FBBF00_.wvu.PrintTitles" hidden="1" oldHidden="1">
    <formula>'на 01.10.2020'!$5:$8</formula>
    <oldFormula>'на 01.10.2020'!$5:$8</oldFormula>
  </rdn>
  <rdn rId="0" localSheetId="1" customView="1" name="Z_A0A3CD9B_2436_40D7_91DB_589A95FBBF00_.wvu.FilterData" hidden="1" oldHidden="1">
    <formula>'на 01.10.2020'!$A$7:$J$427</formula>
    <oldFormula>'на 01.10.2020'!$A$7:$J$427</oldFormula>
  </rdn>
  <rcv guid="{A0A3CD9B-2436-40D7-91DB-589A95FBBF00}" action="add"/>
</revisions>
</file>

<file path=xl/revisions/revisionLog2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9" sId="1">
    <oc r="B213"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oc>
    <nc r="B213"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color rgb="FFFF0000"/>
            <rFont val="Times New Roman"/>
            <family val="1"/>
            <charset val="204"/>
          </rPr>
          <t>(1.Субвенции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t>
        </r>
        <r>
          <rPr>
            <sz val="16"/>
            <rFont val="Times New Roman"/>
            <family val="2"/>
            <charset val="204"/>
          </rPr>
          <t xml:space="preserve">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nc>
  </rcc>
</revisions>
</file>

<file path=xl/revisions/revisionLog2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0" sId="1">
    <o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t>
        </r>
        <r>
          <rPr>
            <u/>
            <sz val="16"/>
            <color rgb="FFFF0000"/>
            <rFont val="Times New Roman"/>
            <family val="2"/>
            <charset val="204"/>
          </rPr>
          <t/>
        </r>
      </is>
    </oc>
    <n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 о снижением фактических затрат на услуги связи, коммунальные и транспортные услуги.
     </t>
        </r>
        <r>
          <rPr>
            <u/>
            <sz val="16"/>
            <color rgb="FFFF0000"/>
            <rFont val="Times New Roman"/>
            <family val="2"/>
            <charset val="204"/>
          </rPr>
          <t/>
        </r>
      </is>
    </nc>
  </rcc>
</revisions>
</file>

<file path=xl/revisions/revisionLog2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13:B215" start="0" length="2147483647">
    <dxf>
      <font>
        <color auto="1"/>
      </font>
    </dxf>
  </rfmt>
</revisions>
</file>

<file path=xl/revisions/revisionLog2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1" sId="1">
    <o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t>
        </r>
      </is>
    </oc>
    <n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участников Великой Отечественной войны, имеющих право обеспечения жильем за счет средств федерального бюджета.</t>
        </r>
      </is>
    </nc>
  </rcc>
</revisions>
</file>

<file path=xl/revisions/revisionLog2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2" sId="1">
    <oc r="J206" t="inlineStr">
      <is>
        <r>
          <t xml:space="preserve">АГ: </t>
        </r>
        <r>
          <rPr>
            <sz val="16"/>
            <rFont val="Times New Roman"/>
            <family val="1"/>
            <charset val="204"/>
          </rPr>
          <t>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48,40 тыс.рублей сложился за счет экономии в связи с о снижением фактических затрат на услуги связи, коммунальные услуги.</t>
        </r>
      </is>
    </oc>
    <nc r="J206" t="inlineStr">
      <is>
        <r>
          <t xml:space="preserve">АГ: </t>
        </r>
        <r>
          <rPr>
            <sz val="16"/>
            <rFont val="Times New Roman"/>
            <family val="1"/>
            <charset val="204"/>
          </rPr>
          <t>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48,40 тыс.рублей сложился за счет экономии в связи со снижением фактических затрат на услуги связи, коммунальные услуги.</t>
        </r>
      </is>
    </nc>
  </rcc>
  <rcc rId="943" sId="1">
    <o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 о снижением фактических затрат на услуги связи, коммунальные и транспортные услуги.
     </t>
        </r>
        <r>
          <rPr>
            <u/>
            <sz val="16"/>
            <color rgb="FFFF0000"/>
            <rFont val="Times New Roman"/>
            <family val="2"/>
            <charset val="204"/>
          </rPr>
          <t/>
        </r>
      </is>
    </oc>
    <n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со снижением фактических затрат на услуги связи, коммунальные и транспортные услуги.
     </t>
        </r>
        <r>
          <rPr>
            <u/>
            <sz val="16"/>
            <color rgb="FFFF0000"/>
            <rFont val="Times New Roman"/>
            <family val="2"/>
            <charset val="204"/>
          </rPr>
          <t/>
        </r>
      </is>
    </nc>
  </rcc>
</revisions>
</file>

<file path=xl/revisions/revisionLog2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4" sId="1">
    <o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участников Великой Отечественной войны, имеющих право обеспечения жильем за счет средств федерального бюджета.</t>
        </r>
      </is>
    </oc>
    <n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на учете участников Великой Отечественной войны, имеющих право обеспечения жильем за счет средств федерального бюджета.</t>
        </r>
      </is>
    </nc>
  </rcc>
</revisions>
</file>

<file path=xl/revisions/revisionLog2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5" sId="1">
    <oc r="J196"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color rgb="FFFF0000"/>
            <rFont val="Times New Roman"/>
            <family val="1"/>
            <charset val="204"/>
          </rPr>
          <t xml:space="preserve">
</t>
        </r>
        <r>
          <rPr>
            <u/>
            <sz val="16"/>
            <color rgb="FFFF0000"/>
            <rFont val="Times New Roman"/>
            <family val="1"/>
            <charset val="204"/>
          </rPr>
          <t>АГ:</t>
        </r>
        <r>
          <rPr>
            <sz val="16"/>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
       На 01.12.2020 выполнены работы на 3 объектах по установке системы автоматической фото- и видеозаписи для фиксации административных правонарушений правил дорожного движения.</t>
        </r>
      </is>
    </oc>
    <nc r="J196"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t>
        </r>
        <r>
          <rPr>
            <sz val="16"/>
            <color rgb="FFFF0000"/>
            <rFont val="Times New Roman"/>
            <family val="1"/>
            <charset val="204"/>
          </rPr>
          <t xml:space="preserve">
      </t>
        </r>
      </is>
    </nc>
  </rcc>
</revisions>
</file>

<file path=xl/revisions/revisionLog2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6" sId="1">
    <o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01.10.2020'!$A$7:$J$427</formula>
    <oldFormula>'на 01.10.2020'!$A$7:$J$427</oldFormula>
  </rdn>
  <rcv guid="{3EEA7E1A-5F2B-4408-A34C-1F0223B5B245}" action="add"/>
</revisions>
</file>

<file path=xl/revisions/revisionLog2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8" sId="1" numFmtId="4">
    <oc r="D26">
      <v>310905.48</v>
    </oc>
    <nc r="D26">
      <f>310905.48-331.94</f>
    </nc>
  </rcc>
</revisions>
</file>

<file path=xl/revisions/revisionLog2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9" sId="1" numFmtId="4">
    <oc r="D27">
      <v>14046759.119999999</v>
    </oc>
    <nc r="D27">
      <f>14046759.12-519.19</f>
    </nc>
  </rcc>
</revisions>
</file>

<file path=xl/revisions/revisionLog2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0" sId="1">
    <oc r="D27">
      <f>14046759.12-519.19</f>
    </oc>
    <nc r="D27">
      <f>14046759.12-519.18</f>
    </nc>
  </rcc>
</revisions>
</file>

<file path=xl/revisions/revisionLog2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1" sId="1">
    <o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на учете участников Великой Отечественной войны, имеющих право обеспечения жильем за счет средств федерального бюджета.</t>
        </r>
      </is>
    </oc>
    <n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на учете участников Великой Отечественной войны, имеющих право на обеспечение жильем за счет средств федерального бюджета.</t>
        </r>
      </is>
    </nc>
  </rcc>
</revisions>
</file>

<file path=xl/revisions/revisionLog2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2" sId="1">
    <oc r="J196"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t>
        </r>
        <r>
          <rPr>
            <sz val="16"/>
            <color rgb="FFFF0000"/>
            <rFont val="Times New Roman"/>
            <family val="1"/>
            <charset val="204"/>
          </rPr>
          <t xml:space="preserve">
      </t>
        </r>
      </is>
    </oc>
    <nc r="J196"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Оборудование поставлено, установлено на 5 объектах АПК "Безопасный город" и оплачено.</t>
        </r>
        <r>
          <rPr>
            <sz val="16"/>
            <color rgb="FFFF0000"/>
            <rFont val="Times New Roman"/>
            <family val="1"/>
            <charset val="204"/>
          </rPr>
          <t xml:space="preserve">
      </t>
        </r>
      </is>
    </nc>
  </rcc>
  <rcv guid="{BEA0FDBA-BB07-4C19-8BBD-5E57EE395C09}" action="delete"/>
  <rdn rId="0" localSheetId="1" customView="1" name="Z_BEA0FDBA_BB07_4C19_8BBD_5E57EE395C09_.wvu.PrintArea" hidden="1" oldHidden="1">
    <formula>'на 01.10.2020'!$A$1:$J$226</formula>
    <oldFormula>'на 01.10.2020'!$A$1:$J$226</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01.10.2020'!$A$7:$J$427</formula>
    <oldFormula>'на 01.10.2020'!$A$7:$J$427</oldFormula>
  </rdn>
  <rcv guid="{BEA0FDBA-BB07-4C19-8BBD-5E57EE395C09}" action="add"/>
</revisions>
</file>

<file path=xl/revisions/revisionLog2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01.10.2020'!$A$1:$J$226</formula>
    <oldFormula>'на 01.10.2020'!$A$1:$J$226</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01.10.2020'!$A$7:$J$427</formula>
    <oldFormula>'на 01.10.2020'!$A$7:$J$427</oldFormula>
  </rdn>
  <rcv guid="{BEA0FDBA-BB07-4C19-8BBD-5E57EE395C09}" action="add"/>
</revisions>
</file>

<file path=xl/revisions/revisionLog2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9" sId="1" numFmtId="4">
    <oc r="D178">
      <v>81397.179999999993</v>
    </oc>
    <nc r="D178">
      <f>81397.18+646.4</f>
    </nc>
  </rcc>
  <rcc rId="960" sId="1">
    <o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oc>
    <n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1)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2)- 646,4 - невозможностью использования бюджетных ассигнований, в связи с поступлением денежных средств из бюджета автономного округа в конце года.
</t>
      </is>
    </nc>
  </rcc>
  <rcv guid="{CCF533A2-322B-40E2-88B2-065E6D1D35B4}" action="delete"/>
  <rdn rId="0" localSheetId="1" customView="1" name="Z_CCF533A2_322B_40E2_88B2_065E6D1D35B4_.wvu.PrintArea" hidden="1" oldHidden="1">
    <formula>'на 01.10.2020'!$A$1:$J$226</formula>
    <oldFormula>'на 01.10.2020'!$A$1:$J$226</oldFormula>
  </rdn>
  <rdn rId="0" localSheetId="1" customView="1" name="Z_CCF533A2_322B_40E2_88B2_065E6D1D35B4_.wvu.PrintTitles" hidden="1" oldHidden="1">
    <formula>'на 01.10.2020'!$5:$8</formula>
    <oldFormula>'на 01.10.2020'!$5:$8</oldFormula>
  </rdn>
  <rdn rId="0" localSheetId="1" customView="1" name="Z_CCF533A2_322B_40E2_88B2_065E6D1D35B4_.wvu.FilterData" hidden="1" oldHidden="1">
    <formula>'на 01.10.2020'!$A$7:$J$427</formula>
    <oldFormula>'на 01.10.2020'!$A$7:$J$427</oldFormula>
  </rdn>
  <rcv guid="{CCF533A2-322B-40E2-88B2-065E6D1D35B4}" action="add"/>
</revisions>
</file>

<file path=xl/revisions/revisionLog2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179" start="0" length="2147483647">
    <dxf>
      <font>
        <color auto="1"/>
      </font>
    </dxf>
  </rfmt>
  <rcc rId="964" sId="1">
    <o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1)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2)- 646,4 - невозможностью использования бюджетных ассигнований, в связи с поступлением денежных средств из бюджета автономного округа в конце года.
</t>
      </is>
    </oc>
    <n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1006,19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- 646,4 -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невозможностью использования средств по причине их позднего поступления в конце года (29.12.2020).
</t>
      </is>
    </nc>
  </rcc>
</revisions>
</file>

<file path=xl/revisions/revisionLog2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5" sId="1">
    <oc r="D174">
      <f>SUM(D177:D181)</f>
    </oc>
    <nc r="D174">
      <f>SUM(D177:D181)</f>
    </nc>
  </rcc>
  <rcv guid="{CCF533A2-322B-40E2-88B2-065E6D1D35B4}" action="delete"/>
  <rdn rId="0" localSheetId="1" customView="1" name="Z_CCF533A2_322B_40E2_88B2_065E6D1D35B4_.wvu.PrintArea" hidden="1" oldHidden="1">
    <formula>'на 01.10.2020'!$A$1:$J$226</formula>
    <oldFormula>'на 01.10.2020'!$A$1:$J$226</oldFormula>
  </rdn>
  <rdn rId="0" localSheetId="1" customView="1" name="Z_CCF533A2_322B_40E2_88B2_065E6D1D35B4_.wvu.PrintTitles" hidden="1" oldHidden="1">
    <formula>'на 01.10.2020'!$5:$8</formula>
    <oldFormula>'на 01.10.2020'!$5:$8</oldFormula>
  </rdn>
  <rdn rId="0" localSheetId="1" customView="1" name="Z_CCF533A2_322B_40E2_88B2_065E6D1D35B4_.wvu.FilterData" hidden="1" oldHidden="1">
    <formula>'на 01.10.2020'!$A$7:$J$427</formula>
    <oldFormula>'на 01.10.2020'!$A$7:$J$427</oldFormula>
  </rdn>
  <rcv guid="{CCF533A2-322B-40E2-88B2-065E6D1D35B4}" action="add"/>
</revisions>
</file>

<file path=xl/revisions/revisionLog2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9" sId="1">
    <oc r="K9">
      <f>D9-G9</f>
    </oc>
    <nc r="K9"/>
  </rcc>
  <rcc rId="970" sId="1">
    <oc r="K10">
      <f>D10-G10</f>
    </oc>
    <nc r="K10"/>
  </rcc>
  <rcc rId="971" sId="1">
    <oc r="K11">
      <f>D11-G11</f>
    </oc>
    <nc r="K11"/>
  </rcc>
  <rcc rId="972" sId="1">
    <oc r="K12">
      <f>D12-G12</f>
    </oc>
    <nc r="K12"/>
  </rcc>
  <rcc rId="973" sId="1">
    <oc r="K13">
      <f>D13-G13</f>
    </oc>
    <nc r="K13"/>
  </rcc>
  <rcc rId="974" sId="1">
    <oc r="K14">
      <f>D14-G14</f>
    </oc>
    <nc r="K14"/>
  </rcc>
  <rcc rId="975" sId="1">
    <oc r="K15">
      <f>D15-G15</f>
    </oc>
    <nc r="K15"/>
  </rcc>
  <rcc rId="976" sId="1">
    <oc r="K16">
      <f>D16-G16</f>
    </oc>
    <nc r="K16"/>
  </rcc>
  <rcc rId="977" sId="1">
    <oc r="K17">
      <f>D17-G17</f>
    </oc>
    <nc r="K17"/>
  </rcc>
  <rcc rId="978" sId="1">
    <oc r="K18">
      <f>D18-G18</f>
    </oc>
    <nc r="K18"/>
  </rcc>
  <rcc rId="979" sId="1">
    <oc r="K19">
      <f>D19-G19</f>
    </oc>
    <nc r="K19"/>
  </rcc>
  <rcc rId="980" sId="1">
    <oc r="K20">
      <f>D20-G20</f>
    </oc>
    <nc r="K20"/>
  </rcc>
  <rcc rId="981" sId="1">
    <oc r="K21">
      <f>D21-G21</f>
    </oc>
    <nc r="K21"/>
  </rcc>
  <rcc rId="982" sId="1">
    <oc r="K22">
      <f>D22-G22</f>
    </oc>
    <nc r="K22"/>
  </rcc>
  <rcc rId="983" sId="1">
    <oc r="K23">
      <f>D23-G23</f>
    </oc>
    <nc r="K23"/>
  </rcc>
  <rcc rId="984" sId="1">
    <oc r="K24">
      <f>D24-G24</f>
    </oc>
    <nc r="K24"/>
  </rcc>
  <rcc rId="985" sId="1">
    <oc r="K25">
      <f>D25-G25</f>
    </oc>
    <nc r="K25"/>
  </rcc>
  <rcc rId="986" sId="1">
    <oc r="K26">
      <f>D26-G26</f>
    </oc>
    <nc r="K26"/>
  </rcc>
  <rcc rId="987" sId="1">
    <oc r="K27">
      <f>D27-G27</f>
    </oc>
    <nc r="K27"/>
  </rcc>
  <rcc rId="988" sId="1">
    <oc r="K28">
      <f>D28-G28</f>
    </oc>
    <nc r="K28"/>
  </rcc>
  <rcc rId="989" sId="1">
    <oc r="K29">
      <f>D29-G29</f>
    </oc>
    <nc r="K29"/>
  </rcc>
  <rcc rId="990" sId="1">
    <oc r="K30">
      <f>D30-G30</f>
    </oc>
    <nc r="K30"/>
  </rcc>
  <rcc rId="991" sId="1">
    <oc r="K31">
      <f>D31-G31</f>
    </oc>
    <nc r="K31"/>
  </rcc>
  <rcc rId="992" sId="1">
    <oc r="K32">
      <f>D32-G32</f>
    </oc>
    <nc r="K32"/>
  </rcc>
  <rcc rId="993" sId="1">
    <oc r="K33">
      <f>D33-G33</f>
    </oc>
    <nc r="K33"/>
  </rcc>
  <rcc rId="994" sId="1">
    <oc r="K34">
      <f>D34-G34</f>
    </oc>
    <nc r="K34"/>
  </rcc>
  <rcc rId="995" sId="1">
    <oc r="K35">
      <f>D35-G35</f>
    </oc>
    <nc r="K35"/>
  </rcc>
  <rcc rId="996" sId="1">
    <oc r="K36">
      <f>D36-G36</f>
    </oc>
    <nc r="K36"/>
  </rcc>
  <rcc rId="997" sId="1">
    <oc r="K37">
      <f>D37-G37</f>
    </oc>
    <nc r="K37"/>
  </rcc>
  <rcc rId="998" sId="1">
    <oc r="K38">
      <f>D38-G38</f>
    </oc>
    <nc r="K38"/>
  </rcc>
  <rcc rId="999" sId="1">
    <oc r="K39">
      <f>D39-G39</f>
    </oc>
    <nc r="K39"/>
  </rcc>
  <rcc rId="1000" sId="1">
    <oc r="K40">
      <f>D40-G40</f>
    </oc>
    <nc r="K40"/>
  </rcc>
  <rcc rId="1001" sId="1">
    <oc r="K41">
      <f>D41-G41</f>
    </oc>
    <nc r="K41"/>
  </rcc>
  <rcc rId="1002" sId="1">
    <oc r="K42">
      <f>D42-G42</f>
    </oc>
    <nc r="K42"/>
  </rcc>
  <rcc rId="1003" sId="1">
    <oc r="K43">
      <f>D43-G43</f>
    </oc>
    <nc r="K43"/>
  </rcc>
  <rcc rId="1004" sId="1">
    <oc r="K44">
      <f>D44-G44</f>
    </oc>
    <nc r="K44"/>
  </rcc>
  <rcc rId="1005" sId="1">
    <oc r="K45">
      <f>D45-G45</f>
    </oc>
    <nc r="K45"/>
  </rcc>
  <rcc rId="1006" sId="1">
    <oc r="K46">
      <f>D46-G46</f>
    </oc>
    <nc r="K46"/>
  </rcc>
  <rcc rId="1007" sId="1">
    <oc r="K47">
      <f>D47-G47</f>
    </oc>
    <nc r="K47"/>
  </rcc>
  <rcc rId="1008" sId="1">
    <oc r="K48">
      <f>D48-G48</f>
    </oc>
    <nc r="K48"/>
  </rcc>
  <rcc rId="1009" sId="1">
    <oc r="K49">
      <f>D49-G49</f>
    </oc>
    <nc r="K49"/>
  </rcc>
  <rcc rId="1010" sId="1">
    <oc r="K50">
      <f>D50-G50</f>
    </oc>
    <nc r="K50"/>
  </rcc>
  <rcc rId="1011" sId="1">
    <oc r="K51">
      <f>D51-G51</f>
    </oc>
    <nc r="K51"/>
  </rcc>
  <rcc rId="1012" sId="1">
    <oc r="K52">
      <f>D52-G52</f>
    </oc>
    <nc r="K52"/>
  </rcc>
  <rcc rId="1013" sId="1">
    <oc r="K53">
      <f>D53-G53</f>
    </oc>
    <nc r="K53"/>
  </rcc>
  <rcc rId="1014" sId="1">
    <oc r="K54">
      <f>D54-G54</f>
    </oc>
    <nc r="K54"/>
  </rcc>
  <rcc rId="1015" sId="1">
    <oc r="K55">
      <f>D55-G55</f>
    </oc>
    <nc r="K55"/>
  </rcc>
  <rcc rId="1016" sId="1">
    <oc r="K56">
      <f>D56-G56</f>
    </oc>
    <nc r="K56"/>
  </rcc>
  <rcc rId="1017" sId="1">
    <oc r="K57">
      <f>D57-G57</f>
    </oc>
    <nc r="K57"/>
  </rcc>
  <rcc rId="1018" sId="1">
    <oc r="K58">
      <f>D58-G58</f>
    </oc>
    <nc r="K58"/>
  </rcc>
  <rcc rId="1019" sId="1">
    <oc r="K59">
      <f>D59-G59</f>
    </oc>
    <nc r="K59"/>
  </rcc>
  <rcc rId="1020" sId="1">
    <oc r="K60">
      <f>D60-G60</f>
    </oc>
    <nc r="K60"/>
  </rcc>
  <rcc rId="1021" sId="1">
    <oc r="K61">
      <f>D61-G61</f>
    </oc>
    <nc r="K61"/>
  </rcc>
  <rcc rId="1022" sId="1">
    <oc r="K62">
      <f>D62-G62</f>
    </oc>
    <nc r="K62"/>
  </rcc>
  <rcc rId="1023" sId="1">
    <oc r="K63">
      <f>D63-G63</f>
    </oc>
    <nc r="K63"/>
  </rcc>
  <rcc rId="1024" sId="1">
    <oc r="K64">
      <f>D64-G64</f>
    </oc>
    <nc r="K64"/>
  </rcc>
  <rcc rId="1025" sId="1">
    <oc r="K65">
      <f>D65-G65</f>
    </oc>
    <nc r="K65"/>
  </rcc>
  <rcc rId="1026" sId="1">
    <oc r="K66">
      <f>D66-G66</f>
    </oc>
    <nc r="K66"/>
  </rcc>
  <rcc rId="1027" sId="1">
    <oc r="K67">
      <f>D67-G67</f>
    </oc>
    <nc r="K67"/>
  </rcc>
  <rcc rId="1028" sId="1">
    <oc r="K68">
      <f>D68-G68</f>
    </oc>
    <nc r="K68"/>
  </rcc>
  <rcc rId="1029" sId="1">
    <oc r="K69">
      <f>D69-G69</f>
    </oc>
    <nc r="K69"/>
  </rcc>
  <rcc rId="1030" sId="1">
    <oc r="K70">
      <f>D70-G70</f>
    </oc>
    <nc r="K70"/>
  </rcc>
  <rcc rId="1031" sId="1">
    <oc r="K71">
      <f>D71-G71</f>
    </oc>
    <nc r="K71"/>
  </rcc>
  <rcc rId="1032" sId="1">
    <oc r="K72">
      <f>D72-G72</f>
    </oc>
    <nc r="K72"/>
  </rcc>
  <rcc rId="1033" sId="1">
    <oc r="K73">
      <f>D73-G73</f>
    </oc>
    <nc r="K73"/>
  </rcc>
  <rcc rId="1034" sId="1">
    <oc r="K74">
      <f>D74-G74</f>
    </oc>
    <nc r="K74"/>
  </rcc>
  <rcc rId="1035" sId="1">
    <oc r="K75">
      <f>D75-G75</f>
    </oc>
    <nc r="K75"/>
  </rcc>
  <rcc rId="1036" sId="1">
    <oc r="K76">
      <f>D76-G76</f>
    </oc>
    <nc r="K76"/>
  </rcc>
  <rcc rId="1037" sId="1">
    <oc r="K77">
      <f>D77-G77</f>
    </oc>
    <nc r="K77"/>
  </rcc>
  <rcc rId="1038" sId="1">
    <oc r="K78">
      <f>D78-G78</f>
    </oc>
    <nc r="K78"/>
  </rcc>
  <rcc rId="1039" sId="1">
    <oc r="K79">
      <f>D79-G79</f>
    </oc>
    <nc r="K79"/>
  </rcc>
  <rcc rId="1040" sId="1">
    <oc r="K80">
      <f>D80-G80</f>
    </oc>
    <nc r="K80"/>
  </rcc>
  <rcc rId="1041" sId="1">
    <oc r="K81">
      <f>D81-G81</f>
    </oc>
    <nc r="K81"/>
  </rcc>
  <rcc rId="1042" sId="1">
    <oc r="K82">
      <f>D82-G82</f>
    </oc>
    <nc r="K82"/>
  </rcc>
  <rcc rId="1043" sId="1">
    <oc r="K83">
      <f>D83-G83</f>
    </oc>
    <nc r="K83"/>
  </rcc>
  <rcc rId="1044" sId="1">
    <oc r="K84">
      <f>D84-G84</f>
    </oc>
    <nc r="K84"/>
  </rcc>
  <rcc rId="1045" sId="1">
    <oc r="K85">
      <f>D85-G85</f>
    </oc>
    <nc r="K85"/>
  </rcc>
  <rcc rId="1046" sId="1">
    <oc r="K86">
      <f>D86-G86</f>
    </oc>
    <nc r="K86"/>
  </rcc>
  <rcc rId="1047" sId="1">
    <oc r="K87">
      <f>D87-G87</f>
    </oc>
    <nc r="K87"/>
  </rcc>
  <rcc rId="1048" sId="1">
    <oc r="K88">
      <f>D88-G88</f>
    </oc>
    <nc r="K88"/>
  </rcc>
  <rcc rId="1049" sId="1">
    <oc r="K89">
      <f>D89-G89</f>
    </oc>
    <nc r="K89"/>
  </rcc>
  <rcc rId="1050" sId="1">
    <oc r="K90">
      <f>D90-G90</f>
    </oc>
    <nc r="K90"/>
  </rcc>
  <rcc rId="1051" sId="1">
    <oc r="K91">
      <f>D91-G91</f>
    </oc>
    <nc r="K91"/>
  </rcc>
  <rcc rId="1052" sId="1">
    <oc r="K92">
      <f>D92-G92</f>
    </oc>
    <nc r="K92"/>
  </rcc>
  <rcc rId="1053" sId="1">
    <oc r="K93">
      <f>D93-G93</f>
    </oc>
    <nc r="K93"/>
  </rcc>
  <rcc rId="1054" sId="1">
    <oc r="K94">
      <f>D94-G94</f>
    </oc>
    <nc r="K94"/>
  </rcc>
  <rcc rId="1055" sId="1">
    <oc r="K95">
      <f>D95-G95</f>
    </oc>
    <nc r="K95"/>
  </rcc>
  <rcc rId="1056" sId="1">
    <oc r="K96">
      <f>D96-G96</f>
    </oc>
    <nc r="K96"/>
  </rcc>
  <rcc rId="1057" sId="1">
    <oc r="K97">
      <f>D97-G97</f>
    </oc>
    <nc r="K97"/>
  </rcc>
  <rcc rId="1058" sId="1">
    <oc r="K98">
      <f>D98-G98</f>
    </oc>
    <nc r="K98"/>
  </rcc>
  <rcc rId="1059" sId="1">
    <oc r="K99">
      <f>D99-G99</f>
    </oc>
    <nc r="K99"/>
  </rcc>
  <rcc rId="1060" sId="1">
    <oc r="K100">
      <f>D100-G100</f>
    </oc>
    <nc r="K100"/>
  </rcc>
  <rcc rId="1061" sId="1">
    <oc r="K101">
      <f>D101-G101</f>
    </oc>
    <nc r="K101"/>
  </rcc>
  <rcc rId="1062" sId="1">
    <oc r="K102">
      <f>D102-G102</f>
    </oc>
    <nc r="K102"/>
  </rcc>
  <rcc rId="1063" sId="1">
    <oc r="K103">
      <f>D103-G103</f>
    </oc>
    <nc r="K103"/>
  </rcc>
  <rcc rId="1064" sId="1">
    <oc r="K104">
      <f>D104-G104</f>
    </oc>
    <nc r="K104"/>
  </rcc>
  <rcc rId="1065" sId="1">
    <oc r="K105">
      <f>D105-G105</f>
    </oc>
    <nc r="K105"/>
  </rcc>
  <rcc rId="1066" sId="1">
    <oc r="K106">
      <f>D106-G106</f>
    </oc>
    <nc r="K106"/>
  </rcc>
  <rcc rId="1067" sId="1">
    <oc r="K107">
      <f>D107-G107</f>
    </oc>
    <nc r="K107"/>
  </rcc>
  <rcc rId="1068" sId="1">
    <oc r="K108">
      <f>D108-G108</f>
    </oc>
    <nc r="K108"/>
  </rcc>
  <rcc rId="1069" sId="1">
    <oc r="K109">
      <f>D109-G109</f>
    </oc>
    <nc r="K109"/>
  </rcc>
  <rcc rId="1070" sId="1">
    <oc r="K110">
      <f>D110-G110</f>
    </oc>
    <nc r="K110"/>
  </rcc>
  <rcc rId="1071" sId="1">
    <oc r="K111">
      <f>D111-G111</f>
    </oc>
    <nc r="K111"/>
  </rcc>
  <rcc rId="1072" sId="1">
    <oc r="K112">
      <f>D112-G112</f>
    </oc>
    <nc r="K112"/>
  </rcc>
  <rcc rId="1073" sId="1">
    <oc r="K113">
      <f>D113-G113</f>
    </oc>
    <nc r="K113"/>
  </rcc>
  <rcc rId="1074" sId="1">
    <oc r="K114">
      <f>D114-G114</f>
    </oc>
    <nc r="K114"/>
  </rcc>
  <rcc rId="1075" sId="1">
    <oc r="K115">
      <f>D115-G115</f>
    </oc>
    <nc r="K115"/>
  </rcc>
  <rcc rId="1076" sId="1">
    <oc r="K116">
      <f>D116-G116</f>
    </oc>
    <nc r="K116"/>
  </rcc>
  <rcc rId="1077" sId="1">
    <oc r="K117">
      <f>D117-G117</f>
    </oc>
    <nc r="K117"/>
  </rcc>
  <rcc rId="1078" sId="1">
    <oc r="K118">
      <f>D118-G118</f>
    </oc>
    <nc r="K118"/>
  </rcc>
  <rcc rId="1079" sId="1">
    <oc r="K119">
      <f>D119-G119</f>
    </oc>
    <nc r="K119"/>
  </rcc>
  <rcc rId="1080" sId="1">
    <oc r="K120">
      <f>D120-G120</f>
    </oc>
    <nc r="K120"/>
  </rcc>
  <rcc rId="1081" sId="1">
    <oc r="K121">
      <f>D121-G121</f>
    </oc>
    <nc r="K121"/>
  </rcc>
  <rcc rId="1082" sId="1">
    <oc r="K122">
      <f>D122-G122</f>
    </oc>
    <nc r="K122"/>
  </rcc>
  <rcc rId="1083" sId="1">
    <oc r="K123">
      <f>D123-G123</f>
    </oc>
    <nc r="K123"/>
  </rcc>
  <rcc rId="1084" sId="1">
    <oc r="K124">
      <f>D124-G124</f>
    </oc>
    <nc r="K124"/>
  </rcc>
  <rcc rId="1085" sId="1">
    <oc r="K125">
      <f>D125-G125</f>
    </oc>
    <nc r="K125"/>
  </rcc>
  <rcc rId="1086" sId="1">
    <oc r="K126">
      <f>D126-G126</f>
    </oc>
    <nc r="K126"/>
  </rcc>
  <rcc rId="1087" sId="1">
    <oc r="K127">
      <f>D127-G127</f>
    </oc>
    <nc r="K127"/>
  </rcc>
  <rcc rId="1088" sId="1">
    <oc r="K128">
      <f>D128-G128</f>
    </oc>
    <nc r="K128"/>
  </rcc>
  <rcc rId="1089" sId="1">
    <oc r="K129">
      <f>D129-G129</f>
    </oc>
    <nc r="K129"/>
  </rcc>
  <rcc rId="1090" sId="1">
    <oc r="K130">
      <f>D130-G130</f>
    </oc>
    <nc r="K130"/>
  </rcc>
  <rcc rId="1091" sId="1">
    <oc r="K131">
      <f>D131-G131</f>
    </oc>
    <nc r="K131"/>
  </rcc>
  <rcc rId="1092" sId="1">
    <oc r="K132">
      <f>D132-G132</f>
    </oc>
    <nc r="K132"/>
  </rcc>
  <rcc rId="1093" sId="1">
    <oc r="K133">
      <f>D133-G133</f>
    </oc>
    <nc r="K133"/>
  </rcc>
  <rcc rId="1094" sId="1">
    <oc r="K134">
      <f>D134-G134</f>
    </oc>
    <nc r="K134"/>
  </rcc>
  <rcc rId="1095" sId="1">
    <oc r="K135">
      <f>D135-G135</f>
    </oc>
    <nc r="K135"/>
  </rcc>
  <rcc rId="1096" sId="1">
    <oc r="K136">
      <f>D136-G136</f>
    </oc>
    <nc r="K136"/>
  </rcc>
  <rcc rId="1097" sId="1">
    <oc r="K137">
      <f>D137-G137</f>
    </oc>
    <nc r="K137"/>
  </rcc>
  <rcc rId="1098" sId="1">
    <oc r="K138">
      <f>D138-G138</f>
    </oc>
    <nc r="K138"/>
  </rcc>
  <rcc rId="1099" sId="1">
    <oc r="K139">
      <f>D139-G139</f>
    </oc>
    <nc r="K139"/>
  </rcc>
  <rcc rId="1100" sId="1">
    <oc r="K140">
      <f>D140-G140</f>
    </oc>
    <nc r="K140"/>
  </rcc>
  <rcc rId="1101" sId="1">
    <oc r="K141">
      <f>D141-G141</f>
    </oc>
    <nc r="K141"/>
  </rcc>
  <rcc rId="1102" sId="1">
    <oc r="K142">
      <f>D142-G142</f>
    </oc>
    <nc r="K142"/>
  </rcc>
  <rcc rId="1103" sId="1">
    <oc r="K143">
      <f>D143-G143</f>
    </oc>
    <nc r="K143"/>
  </rcc>
  <rcc rId="1104" sId="1">
    <oc r="K144">
      <f>D144-G144</f>
    </oc>
    <nc r="K144"/>
  </rcc>
  <rcc rId="1105" sId="1">
    <oc r="K145">
      <f>D145-G145</f>
    </oc>
    <nc r="K145"/>
  </rcc>
  <rcc rId="1106" sId="1">
    <oc r="K146">
      <f>D146-G146</f>
    </oc>
    <nc r="K146"/>
  </rcc>
  <rcc rId="1107" sId="1">
    <oc r="K147">
      <f>D147-G147</f>
    </oc>
    <nc r="K147"/>
  </rcc>
  <rcc rId="1108" sId="1">
    <oc r="K148">
      <f>D148-G148</f>
    </oc>
    <nc r="K148"/>
  </rcc>
  <rcc rId="1109" sId="1">
    <oc r="K149">
      <f>D149-G149</f>
    </oc>
    <nc r="K149"/>
  </rcc>
  <rcc rId="1110" sId="1">
    <oc r="K150">
      <f>D150-G150</f>
    </oc>
    <nc r="K150"/>
  </rcc>
  <rcc rId="1111" sId="1">
    <oc r="K151">
      <f>D151-G151</f>
    </oc>
    <nc r="K151"/>
  </rcc>
  <rcc rId="1112" sId="1">
    <oc r="K152">
      <f>D152-G152</f>
    </oc>
    <nc r="K152"/>
  </rcc>
  <rcc rId="1113" sId="1">
    <oc r="K153">
      <f>D153-G153</f>
    </oc>
    <nc r="K153"/>
  </rcc>
  <rcc rId="1114" sId="1">
    <oc r="K154">
      <f>D154-G154</f>
    </oc>
    <nc r="K154"/>
  </rcc>
  <rcc rId="1115" sId="1">
    <oc r="K155">
      <f>D155-G155</f>
    </oc>
    <nc r="K155"/>
  </rcc>
  <rcc rId="1116" sId="1">
    <oc r="K156">
      <f>D156-G156</f>
    </oc>
    <nc r="K156"/>
  </rcc>
  <rcc rId="1117" sId="1">
    <oc r="K157">
      <f>D157-G157</f>
    </oc>
    <nc r="K157"/>
  </rcc>
  <rcc rId="1118" sId="1">
    <oc r="K158">
      <f>D158-G158</f>
    </oc>
    <nc r="K158"/>
  </rcc>
  <rcc rId="1119" sId="1">
    <oc r="K159">
      <f>D159-G159</f>
    </oc>
    <nc r="K159"/>
  </rcc>
  <rcc rId="1120" sId="1">
    <oc r="K160">
      <f>D160-G160</f>
    </oc>
    <nc r="K160"/>
  </rcc>
  <rcc rId="1121" sId="1">
    <oc r="K161">
      <f>D161-G161</f>
    </oc>
    <nc r="K161"/>
  </rcc>
  <rcc rId="1122" sId="1">
    <oc r="K162">
      <f>D162-G162</f>
    </oc>
    <nc r="K162"/>
  </rcc>
  <rcc rId="1123" sId="1">
    <oc r="K163">
      <f>D163-G163</f>
    </oc>
    <nc r="K163"/>
  </rcc>
  <rcc rId="1124" sId="1">
    <oc r="K164">
      <f>D164-G164</f>
    </oc>
    <nc r="K164"/>
  </rcc>
  <rcc rId="1125" sId="1">
    <oc r="K165">
      <f>D165-G165</f>
    </oc>
    <nc r="K165"/>
  </rcc>
  <rcc rId="1126" sId="1">
    <oc r="K166">
      <f>D166-G166</f>
    </oc>
    <nc r="K166"/>
  </rcc>
  <rcc rId="1127" sId="1">
    <oc r="K167">
      <f>D167-G167</f>
    </oc>
    <nc r="K167"/>
  </rcc>
  <rcc rId="1128" sId="1">
    <oc r="K168">
      <f>D168-G168</f>
    </oc>
    <nc r="K168"/>
  </rcc>
  <rcc rId="1129" sId="1">
    <oc r="K169">
      <f>D169-G169</f>
    </oc>
    <nc r="K169"/>
  </rcc>
  <rcc rId="1130" sId="1">
    <oc r="K170">
      <f>D170-G170</f>
    </oc>
    <nc r="K170"/>
  </rcc>
  <rcc rId="1131" sId="1">
    <oc r="K171">
      <f>D171-G171</f>
    </oc>
    <nc r="K171"/>
  </rcc>
  <rcc rId="1132" sId="1">
    <oc r="K172">
      <f>D172-G172</f>
    </oc>
    <nc r="K172"/>
  </rcc>
  <rcc rId="1133" sId="1">
    <oc r="K173">
      <f>D173-G173</f>
    </oc>
    <nc r="K173"/>
  </rcc>
  <rcc rId="1134" sId="1">
    <oc r="K174">
      <f>D174-G174</f>
    </oc>
    <nc r="K174"/>
  </rcc>
  <rcc rId="1135" sId="1">
    <oc r="K175">
      <f>D175-G175</f>
    </oc>
    <nc r="K175"/>
  </rcc>
  <rcc rId="1136" sId="1">
    <oc r="K176">
      <f>D176-G176</f>
    </oc>
    <nc r="K176"/>
  </rcc>
  <rcc rId="1137" sId="1">
    <oc r="K177">
      <f>D177-G177</f>
    </oc>
    <nc r="K177"/>
  </rcc>
  <rcc rId="1138" sId="1">
    <oc r="K178">
      <f>D178-G178</f>
    </oc>
    <nc r="K178"/>
  </rcc>
  <rcc rId="1139" sId="1">
    <oc r="K179">
      <f>D179-G179</f>
    </oc>
    <nc r="K179"/>
  </rcc>
  <rcc rId="1140" sId="1">
    <oc r="K180">
      <f>D180-G180</f>
    </oc>
    <nc r="K180"/>
  </rcc>
  <rcc rId="1141" sId="1">
    <oc r="K181">
      <f>D181-G181</f>
    </oc>
    <nc r="K181"/>
  </rcc>
  <rcc rId="1142" sId="1">
    <oc r="K182">
      <f>D182-G182</f>
    </oc>
    <nc r="K182"/>
  </rcc>
  <rcc rId="1143" sId="1">
    <oc r="K183">
      <f>D183-G183</f>
    </oc>
    <nc r="K183"/>
  </rcc>
  <rcc rId="1144" sId="1">
    <oc r="K184">
      <f>D184-G184</f>
    </oc>
    <nc r="K184"/>
  </rcc>
  <rcc rId="1145" sId="1">
    <oc r="K185">
      <f>D185-G185</f>
    </oc>
    <nc r="K185"/>
  </rcc>
  <rcc rId="1146" sId="1">
    <oc r="K186">
      <f>D186-G186</f>
    </oc>
    <nc r="K186"/>
  </rcc>
  <rcc rId="1147" sId="1">
    <oc r="K187">
      <f>D187-G187</f>
    </oc>
    <nc r="K187"/>
  </rcc>
  <rcc rId="1148" sId="1">
    <oc r="K188">
      <f>D188-G188</f>
    </oc>
    <nc r="K188"/>
  </rcc>
  <rcc rId="1149" sId="1">
    <oc r="K189">
      <f>D189-G189</f>
    </oc>
    <nc r="K189"/>
  </rcc>
  <rcc rId="1150" sId="1">
    <oc r="K190">
      <f>D190-G190</f>
    </oc>
    <nc r="K190"/>
  </rcc>
  <rcc rId="1151" sId="1">
    <oc r="K191">
      <f>D191-G191</f>
    </oc>
    <nc r="K191"/>
  </rcc>
  <rcc rId="1152" sId="1">
    <oc r="K192">
      <f>D192-G192</f>
    </oc>
    <nc r="K192"/>
  </rcc>
  <rcc rId="1153" sId="1">
    <oc r="K193">
      <f>D193-G193</f>
    </oc>
    <nc r="K193"/>
  </rcc>
  <rcc rId="1154" sId="1">
    <oc r="K194">
      <f>D194-G194</f>
    </oc>
    <nc r="K194"/>
  </rcc>
  <rcc rId="1155" sId="1">
    <oc r="K195">
      <f>D195-G195</f>
    </oc>
    <nc r="K195"/>
  </rcc>
  <rcc rId="1156" sId="1">
    <oc r="K196">
      <f>D196-G196</f>
    </oc>
    <nc r="K196"/>
  </rcc>
  <rcc rId="1157" sId="1">
    <oc r="K197">
      <f>D197-G197</f>
    </oc>
    <nc r="K197"/>
  </rcc>
  <rcc rId="1158" sId="1">
    <oc r="K198">
      <f>D198-G198</f>
    </oc>
    <nc r="K198"/>
  </rcc>
  <rcc rId="1159" sId="1">
    <oc r="K199">
      <f>D199-G199</f>
    </oc>
    <nc r="K199"/>
  </rcc>
  <rcc rId="1160" sId="1">
    <oc r="K200">
      <f>D200-G200</f>
    </oc>
    <nc r="K200"/>
  </rcc>
  <rcc rId="1161" sId="1">
    <oc r="K201">
      <f>D201-G201</f>
    </oc>
    <nc r="K201"/>
  </rcc>
  <rcc rId="1162" sId="1">
    <oc r="K202">
      <f>D202-G202</f>
    </oc>
    <nc r="K202"/>
  </rcc>
  <rcc rId="1163" sId="1">
    <oc r="K203">
      <f>D203-G203</f>
    </oc>
    <nc r="K203"/>
  </rcc>
  <rcc rId="1164" sId="1">
    <oc r="K204">
      <f>D204-G204</f>
    </oc>
    <nc r="K204"/>
  </rcc>
  <rcc rId="1165" sId="1">
    <oc r="K205">
      <f>D205-G205</f>
    </oc>
    <nc r="K205"/>
  </rcc>
  <rcc rId="1166" sId="1">
    <oc r="K206">
      <f>D206-G206</f>
    </oc>
    <nc r="K206"/>
  </rcc>
  <rcc rId="1167" sId="1">
    <oc r="K207">
      <f>D207-G207</f>
    </oc>
    <nc r="K207"/>
  </rcc>
  <rcc rId="1168" sId="1">
    <oc r="K208">
      <f>D208-G208</f>
    </oc>
    <nc r="K208"/>
  </rcc>
  <rcc rId="1169" sId="1">
    <oc r="K209">
      <f>D209-G209</f>
    </oc>
    <nc r="K209"/>
  </rcc>
  <rcc rId="1170" sId="1">
    <oc r="K210">
      <f>D210-G210</f>
    </oc>
    <nc r="K210"/>
  </rcc>
  <rcc rId="1171" sId="1">
    <oc r="K211">
      <f>D211-G211</f>
    </oc>
    <nc r="K211"/>
  </rcc>
  <rcc rId="1172" sId="1">
    <oc r="K212">
      <f>D212-G212</f>
    </oc>
    <nc r="K212"/>
  </rcc>
  <rcc rId="1173" sId="1">
    <oc r="K213">
      <f>D213-G213</f>
    </oc>
    <nc r="K213"/>
  </rcc>
  <rcc rId="1174" sId="1">
    <oc r="K214">
      <f>D214-G214</f>
    </oc>
    <nc r="K214"/>
  </rcc>
  <rcc rId="1175" sId="1">
    <oc r="K215">
      <f>D215-G215</f>
    </oc>
    <nc r="K215"/>
  </rcc>
  <rcc rId="1176" sId="1">
    <oc r="K216">
      <f>D216-G216</f>
    </oc>
    <nc r="K216"/>
  </rcc>
  <rcc rId="1177" sId="1">
    <oc r="K217">
      <f>D217-G217</f>
    </oc>
    <nc r="K217"/>
  </rcc>
  <rcc rId="1178" sId="1">
    <oc r="K218">
      <f>D218-G218</f>
    </oc>
    <nc r="K218"/>
  </rcc>
  <rcc rId="1179" sId="1">
    <oc r="K219">
      <f>D219-G219</f>
    </oc>
    <nc r="K219"/>
  </rcc>
  <rcc rId="1180" sId="1">
    <oc r="K220">
      <f>D220-G220</f>
    </oc>
    <nc r="K220"/>
  </rcc>
  <rcc rId="1181" sId="1">
    <oc r="K221">
      <f>D221-G221</f>
    </oc>
    <nc r="K221"/>
  </rcc>
  <rcc rId="1182" sId="1">
    <oc r="K222">
      <f>D222-G222</f>
    </oc>
    <nc r="K222"/>
  </rcc>
  <rcc rId="1183" sId="1">
    <oc r="K223">
      <f>D223-G223</f>
    </oc>
    <nc r="K223"/>
  </rcc>
  <rcc rId="1184" sId="1">
    <oc r="K224">
      <f>D224-G224</f>
    </oc>
    <nc r="K224"/>
  </rcc>
  <rcc rId="1185" sId="1">
    <oc r="K225">
      <f>D225-G225</f>
    </oc>
    <nc r="K225"/>
  </rcc>
  <rcc rId="1186" sId="1">
    <oc r="K226">
      <f>D226-G226</f>
    </oc>
    <nc r="K226"/>
  </rcc>
  <rcc rId="1187" sId="1">
    <oc r="L9">
      <f>I9-K9</f>
    </oc>
    <nc r="L9"/>
  </rcc>
  <rcc rId="1188" sId="1">
    <oc r="L10">
      <f>I10-K10</f>
    </oc>
    <nc r="L10"/>
  </rcc>
  <rcc rId="1189" sId="1">
    <oc r="L11">
      <f>I11-K11</f>
    </oc>
    <nc r="L11"/>
  </rcc>
  <rcc rId="1190" sId="1">
    <oc r="L12">
      <f>I12-K12</f>
    </oc>
    <nc r="L12"/>
  </rcc>
  <rcc rId="1191" sId="1">
    <oc r="L13">
      <f>I13-K13</f>
    </oc>
    <nc r="L13"/>
  </rcc>
  <rcc rId="1192" sId="1">
    <oc r="L14">
      <f>I14-K14</f>
    </oc>
    <nc r="L14"/>
  </rcc>
  <rcc rId="1193" sId="1">
    <oc r="L15">
      <f>I15-K15</f>
    </oc>
    <nc r="L15"/>
  </rcc>
  <rcc rId="1194" sId="1">
    <oc r="L16">
      <f>I16-K16</f>
    </oc>
    <nc r="L16"/>
  </rcc>
  <rcc rId="1195" sId="1">
    <oc r="L17">
      <f>I17-K17</f>
    </oc>
    <nc r="L17"/>
  </rcc>
  <rcc rId="1196" sId="1">
    <oc r="L18">
      <f>I18-K18</f>
    </oc>
    <nc r="L18"/>
  </rcc>
  <rcc rId="1197" sId="1">
    <oc r="L19">
      <f>I19-K19</f>
    </oc>
    <nc r="L19"/>
  </rcc>
  <rcc rId="1198" sId="1">
    <oc r="L20">
      <f>I20-K20</f>
    </oc>
    <nc r="L20"/>
  </rcc>
  <rcc rId="1199" sId="1">
    <oc r="L21">
      <f>I21-K21</f>
    </oc>
    <nc r="L21"/>
  </rcc>
  <rcc rId="1200" sId="1">
    <oc r="L22">
      <f>I22-K22</f>
    </oc>
    <nc r="L22"/>
  </rcc>
  <rcc rId="1201" sId="1">
    <oc r="L23">
      <f>I23-K23</f>
    </oc>
    <nc r="L23"/>
  </rcc>
  <rcc rId="1202" sId="1">
    <oc r="L24">
      <f>I24-K24</f>
    </oc>
    <nc r="L24"/>
  </rcc>
  <rcc rId="1203" sId="1">
    <oc r="L25">
      <f>I25-K25</f>
    </oc>
    <nc r="L25"/>
  </rcc>
  <rcc rId="1204" sId="1">
    <oc r="L26">
      <f>I26-K26</f>
    </oc>
    <nc r="L26"/>
  </rcc>
  <rcc rId="1205" sId="1">
    <oc r="L27">
      <f>I27-K27</f>
    </oc>
    <nc r="L27"/>
  </rcc>
  <rcc rId="1206" sId="1">
    <oc r="L28">
      <f>I28-K28</f>
    </oc>
    <nc r="L28"/>
  </rcc>
  <rcc rId="1207" sId="1">
    <oc r="L29">
      <f>I29-K29</f>
    </oc>
    <nc r="L29"/>
  </rcc>
  <rcc rId="1208" sId="1">
    <oc r="L30">
      <f>I30-K30</f>
    </oc>
    <nc r="L30"/>
  </rcc>
  <rcc rId="1209" sId="1">
    <oc r="L31">
      <f>I31-K31</f>
    </oc>
    <nc r="L31"/>
  </rcc>
  <rcc rId="1210" sId="1">
    <oc r="L32">
      <f>I32-K32</f>
    </oc>
    <nc r="L32"/>
  </rcc>
  <rcc rId="1211" sId="1">
    <oc r="L33">
      <f>I33-K33</f>
    </oc>
    <nc r="L33"/>
  </rcc>
  <rcc rId="1212" sId="1">
    <oc r="L34">
      <f>I34-K34</f>
    </oc>
    <nc r="L34"/>
  </rcc>
  <rcc rId="1213" sId="1">
    <oc r="L35">
      <f>I35-K35</f>
    </oc>
    <nc r="L35"/>
  </rcc>
  <rcc rId="1214" sId="1">
    <oc r="L36">
      <f>I36-K36</f>
    </oc>
    <nc r="L36"/>
  </rcc>
  <rcc rId="1215" sId="1">
    <oc r="L37">
      <f>I37-K37</f>
    </oc>
    <nc r="L37"/>
  </rcc>
  <rcc rId="1216" sId="1">
    <oc r="L38">
      <f>I38-K38</f>
    </oc>
    <nc r="L38"/>
  </rcc>
  <rcc rId="1217" sId="1">
    <oc r="L39">
      <f>I39-K39</f>
    </oc>
    <nc r="L39"/>
  </rcc>
  <rcc rId="1218" sId="1">
    <oc r="L40">
      <f>I40-K40</f>
    </oc>
    <nc r="L40"/>
  </rcc>
  <rcc rId="1219" sId="1">
    <oc r="L41">
      <f>I41-K41</f>
    </oc>
    <nc r="L41"/>
  </rcc>
  <rcc rId="1220" sId="1">
    <oc r="L42">
      <f>I42-K42</f>
    </oc>
    <nc r="L42"/>
  </rcc>
  <rcc rId="1221" sId="1">
    <oc r="L43">
      <f>I43-K43</f>
    </oc>
    <nc r="L43"/>
  </rcc>
  <rcc rId="1222" sId="1">
    <oc r="L44">
      <f>I44-K44</f>
    </oc>
    <nc r="L44"/>
  </rcc>
  <rcc rId="1223" sId="1">
    <oc r="L45">
      <f>I45-K45</f>
    </oc>
    <nc r="L45"/>
  </rcc>
  <rcc rId="1224" sId="1">
    <oc r="L46">
      <f>I46-K46</f>
    </oc>
    <nc r="L46"/>
  </rcc>
  <rcc rId="1225" sId="1">
    <oc r="L47">
      <f>I47-K47</f>
    </oc>
    <nc r="L47"/>
  </rcc>
  <rcc rId="1226" sId="1">
    <oc r="L48">
      <f>I48-K48</f>
    </oc>
    <nc r="L48"/>
  </rcc>
  <rcc rId="1227" sId="1">
    <oc r="L49">
      <f>I49-K49</f>
    </oc>
    <nc r="L49"/>
  </rcc>
  <rcc rId="1228" sId="1">
    <oc r="L50">
      <f>I50-K50</f>
    </oc>
    <nc r="L50"/>
  </rcc>
  <rcc rId="1229" sId="1">
    <oc r="L51">
      <f>I51-K51</f>
    </oc>
    <nc r="L51"/>
  </rcc>
  <rcc rId="1230" sId="1">
    <oc r="L52">
      <f>I52-K52</f>
    </oc>
    <nc r="L52"/>
  </rcc>
  <rcc rId="1231" sId="1">
    <oc r="L53">
      <f>I53-K53</f>
    </oc>
    <nc r="L53"/>
  </rcc>
  <rcc rId="1232" sId="1">
    <oc r="L54">
      <f>I54-K54</f>
    </oc>
    <nc r="L54"/>
  </rcc>
  <rcc rId="1233" sId="1">
    <oc r="L55">
      <f>I55-K55</f>
    </oc>
    <nc r="L55"/>
  </rcc>
  <rcc rId="1234" sId="1">
    <oc r="L56">
      <f>I56-K56</f>
    </oc>
    <nc r="L56"/>
  </rcc>
  <rcc rId="1235" sId="1">
    <oc r="L57">
      <f>I57-K57</f>
    </oc>
    <nc r="L57"/>
  </rcc>
  <rcc rId="1236" sId="1">
    <oc r="L58">
      <f>I58-K58</f>
    </oc>
    <nc r="L58"/>
  </rcc>
  <rcc rId="1237" sId="1">
    <oc r="L59">
      <f>I59-K59</f>
    </oc>
    <nc r="L59"/>
  </rcc>
  <rcc rId="1238" sId="1">
    <oc r="L60">
      <f>I60-K60</f>
    </oc>
    <nc r="L60"/>
  </rcc>
  <rcc rId="1239" sId="1">
    <oc r="L61">
      <f>I61-K61</f>
    </oc>
    <nc r="L61"/>
  </rcc>
  <rcc rId="1240" sId="1">
    <oc r="L62">
      <f>I62-K62</f>
    </oc>
    <nc r="L62"/>
  </rcc>
  <rcc rId="1241" sId="1">
    <oc r="L63">
      <f>I63-K63</f>
    </oc>
    <nc r="L63"/>
  </rcc>
  <rcc rId="1242" sId="1">
    <oc r="L64">
      <f>I64-K64</f>
    </oc>
    <nc r="L64"/>
  </rcc>
  <rcc rId="1243" sId="1">
    <oc r="L65">
      <f>I65-K65</f>
    </oc>
    <nc r="L65"/>
  </rcc>
  <rcc rId="1244" sId="1">
    <oc r="L66">
      <f>I66-K66</f>
    </oc>
    <nc r="L66"/>
  </rcc>
  <rcc rId="1245" sId="1">
    <oc r="L67">
      <f>I67-K67</f>
    </oc>
    <nc r="L67"/>
  </rcc>
  <rcc rId="1246" sId="1">
    <oc r="L68">
      <f>I68-K68</f>
    </oc>
    <nc r="L68"/>
  </rcc>
  <rcc rId="1247" sId="1">
    <oc r="L69">
      <f>I69-K69</f>
    </oc>
    <nc r="L69"/>
  </rcc>
  <rcc rId="1248" sId="1">
    <oc r="L70">
      <f>I70-K70</f>
    </oc>
    <nc r="L70"/>
  </rcc>
  <rcc rId="1249" sId="1">
    <oc r="L71">
      <f>I71-K71</f>
    </oc>
    <nc r="L71"/>
  </rcc>
  <rcc rId="1250" sId="1">
    <oc r="L72">
      <f>I72-K72</f>
    </oc>
    <nc r="L72"/>
  </rcc>
  <rcc rId="1251" sId="1">
    <oc r="L73">
      <f>I73-K73</f>
    </oc>
    <nc r="L73"/>
  </rcc>
  <rcc rId="1252" sId="1">
    <oc r="L74">
      <f>I74-K74</f>
    </oc>
    <nc r="L74"/>
  </rcc>
  <rcc rId="1253" sId="1">
    <oc r="L75">
      <f>I75-K75</f>
    </oc>
    <nc r="L75"/>
  </rcc>
  <rcc rId="1254" sId="1">
    <oc r="L76">
      <f>I76-K76</f>
    </oc>
    <nc r="L76"/>
  </rcc>
  <rcc rId="1255" sId="1">
    <oc r="L77">
      <f>I77-K77</f>
    </oc>
    <nc r="L77"/>
  </rcc>
  <rcc rId="1256" sId="1">
    <oc r="L78">
      <f>I78-K78</f>
    </oc>
    <nc r="L78"/>
  </rcc>
  <rcc rId="1257" sId="1">
    <oc r="L79">
      <f>I79-K79</f>
    </oc>
    <nc r="L79"/>
  </rcc>
  <rcc rId="1258" sId="1">
    <oc r="L80">
      <f>I80-K80</f>
    </oc>
    <nc r="L80"/>
  </rcc>
  <rcc rId="1259" sId="1">
    <oc r="L81">
      <f>I81-K81</f>
    </oc>
    <nc r="L81"/>
  </rcc>
  <rcc rId="1260" sId="1">
    <oc r="L82">
      <f>I82-K82</f>
    </oc>
    <nc r="L82"/>
  </rcc>
  <rcc rId="1261" sId="1">
    <oc r="L83">
      <f>I83-K83</f>
    </oc>
    <nc r="L83"/>
  </rcc>
  <rcc rId="1262" sId="1">
    <oc r="L84">
      <f>I84-K84</f>
    </oc>
    <nc r="L84"/>
  </rcc>
  <rcc rId="1263" sId="1">
    <oc r="L85">
      <f>I85-K85</f>
    </oc>
    <nc r="L85"/>
  </rcc>
  <rcc rId="1264" sId="1">
    <oc r="L86">
      <f>I86-K86</f>
    </oc>
    <nc r="L86"/>
  </rcc>
  <rcc rId="1265" sId="1">
    <oc r="L87">
      <f>I87-K87</f>
    </oc>
    <nc r="L87"/>
  </rcc>
  <rcc rId="1266" sId="1">
    <oc r="L88">
      <f>I88-K88</f>
    </oc>
    <nc r="L88"/>
  </rcc>
  <rcc rId="1267" sId="1">
    <oc r="L89">
      <f>I89-K89</f>
    </oc>
    <nc r="L89"/>
  </rcc>
  <rcc rId="1268" sId="1">
    <oc r="L90">
      <f>I90-K90</f>
    </oc>
    <nc r="L90"/>
  </rcc>
  <rcc rId="1269" sId="1">
    <oc r="L91">
      <f>I91-K91</f>
    </oc>
    <nc r="L91"/>
  </rcc>
  <rcc rId="1270" sId="1">
    <oc r="L92">
      <f>I92-K92</f>
    </oc>
    <nc r="L92"/>
  </rcc>
  <rcc rId="1271" sId="1">
    <oc r="L93">
      <f>I93-K93</f>
    </oc>
    <nc r="L93"/>
  </rcc>
  <rcc rId="1272" sId="1">
    <oc r="L94">
      <f>I94-K94</f>
    </oc>
    <nc r="L94"/>
  </rcc>
  <rcc rId="1273" sId="1">
    <oc r="L95">
      <f>I95-K95</f>
    </oc>
    <nc r="L95"/>
  </rcc>
  <rcc rId="1274" sId="1">
    <oc r="L96">
      <f>I96-K96</f>
    </oc>
    <nc r="L96"/>
  </rcc>
  <rcc rId="1275" sId="1">
    <oc r="L97">
      <f>I97-K97</f>
    </oc>
    <nc r="L97"/>
  </rcc>
  <rcc rId="1276" sId="1">
    <oc r="L98">
      <f>I98-K98</f>
    </oc>
    <nc r="L98"/>
  </rcc>
  <rcc rId="1277" sId="1">
    <oc r="L99">
      <f>I99-K99</f>
    </oc>
    <nc r="L99"/>
  </rcc>
  <rcc rId="1278" sId="1">
    <oc r="L100">
      <f>I100-K100</f>
    </oc>
    <nc r="L100"/>
  </rcc>
  <rcc rId="1279" sId="1">
    <oc r="L101">
      <f>I101-K101</f>
    </oc>
    <nc r="L101"/>
  </rcc>
  <rcc rId="1280" sId="1">
    <oc r="L102">
      <f>I102-K102</f>
    </oc>
    <nc r="L102"/>
  </rcc>
  <rcc rId="1281" sId="1">
    <oc r="L103">
      <f>I103-K103</f>
    </oc>
    <nc r="L103"/>
  </rcc>
  <rcc rId="1282" sId="1">
    <oc r="L104">
      <f>I104-K104</f>
    </oc>
    <nc r="L104"/>
  </rcc>
  <rcc rId="1283" sId="1">
    <oc r="L105">
      <f>I105-K105</f>
    </oc>
    <nc r="L105"/>
  </rcc>
  <rcc rId="1284" sId="1">
    <oc r="L106">
      <f>I106-K106</f>
    </oc>
    <nc r="L106"/>
  </rcc>
  <rcc rId="1285" sId="1">
    <oc r="L107">
      <f>I107-K107</f>
    </oc>
    <nc r="L107"/>
  </rcc>
  <rcc rId="1286" sId="1">
    <oc r="L108">
      <f>I108-K108</f>
    </oc>
    <nc r="L108"/>
  </rcc>
  <rcc rId="1287" sId="1">
    <oc r="L109">
      <f>I109-K109</f>
    </oc>
    <nc r="L109"/>
  </rcc>
  <rcc rId="1288" sId="1">
    <oc r="L110">
      <f>I110-K110</f>
    </oc>
    <nc r="L110"/>
  </rcc>
  <rcc rId="1289" sId="1">
    <oc r="L111">
      <f>I111-K111</f>
    </oc>
    <nc r="L111"/>
  </rcc>
  <rcc rId="1290" sId="1">
    <oc r="L112">
      <f>I112-K112</f>
    </oc>
    <nc r="L112"/>
  </rcc>
  <rcc rId="1291" sId="1">
    <oc r="L113">
      <f>I113-K113</f>
    </oc>
    <nc r="L113"/>
  </rcc>
  <rcc rId="1292" sId="1">
    <oc r="L114">
      <f>I114-K114</f>
    </oc>
    <nc r="L114"/>
  </rcc>
  <rcc rId="1293" sId="1">
    <oc r="L115">
      <f>I115-K115</f>
    </oc>
    <nc r="L115"/>
  </rcc>
  <rcc rId="1294" sId="1">
    <oc r="L116">
      <f>I116-K116</f>
    </oc>
    <nc r="L116"/>
  </rcc>
  <rcc rId="1295" sId="1">
    <oc r="L117">
      <f>I117-K117</f>
    </oc>
    <nc r="L117"/>
  </rcc>
  <rcc rId="1296" sId="1">
    <oc r="L118">
      <f>I118-K118</f>
    </oc>
    <nc r="L118"/>
  </rcc>
  <rcc rId="1297" sId="1">
    <oc r="L119">
      <f>I119-K119</f>
    </oc>
    <nc r="L119"/>
  </rcc>
  <rcc rId="1298" sId="1">
    <oc r="L120">
      <f>I120-K120</f>
    </oc>
    <nc r="L120"/>
  </rcc>
  <rcc rId="1299" sId="1">
    <oc r="L121">
      <f>I121-K121</f>
    </oc>
    <nc r="L121"/>
  </rcc>
  <rcc rId="1300" sId="1">
    <oc r="L122">
      <f>I122-K122</f>
    </oc>
    <nc r="L122"/>
  </rcc>
  <rcc rId="1301" sId="1">
    <oc r="L123">
      <f>I123-K123</f>
    </oc>
    <nc r="L123"/>
  </rcc>
  <rcc rId="1302" sId="1">
    <oc r="L124">
      <f>I124-K124</f>
    </oc>
    <nc r="L124"/>
  </rcc>
  <rcc rId="1303" sId="1">
    <oc r="L125">
      <f>I125-K125</f>
    </oc>
    <nc r="L125"/>
  </rcc>
  <rcc rId="1304" sId="1">
    <oc r="L126">
      <f>I126-K126</f>
    </oc>
    <nc r="L126"/>
  </rcc>
  <rcc rId="1305" sId="1">
    <oc r="L127">
      <f>I127-K127</f>
    </oc>
    <nc r="L127"/>
  </rcc>
  <rcc rId="1306" sId="1">
    <oc r="L128">
      <f>I128-K128</f>
    </oc>
    <nc r="L128"/>
  </rcc>
  <rcc rId="1307" sId="1">
    <oc r="L129">
      <f>I129-K129</f>
    </oc>
    <nc r="L129"/>
  </rcc>
  <rcc rId="1308" sId="1">
    <oc r="L130">
      <f>I130-K130</f>
    </oc>
    <nc r="L130"/>
  </rcc>
  <rcc rId="1309" sId="1">
    <oc r="L131">
      <f>I131-K131</f>
    </oc>
    <nc r="L131"/>
  </rcc>
  <rcc rId="1310" sId="1">
    <oc r="L132">
      <f>I132-K132</f>
    </oc>
    <nc r="L132"/>
  </rcc>
  <rcc rId="1311" sId="1">
    <oc r="L133">
      <f>I133-K133</f>
    </oc>
    <nc r="L133"/>
  </rcc>
  <rcc rId="1312" sId="1">
    <oc r="L134">
      <f>I134-K134</f>
    </oc>
    <nc r="L134"/>
  </rcc>
  <rcc rId="1313" sId="1">
    <oc r="L135">
      <f>I135-K135</f>
    </oc>
    <nc r="L135"/>
  </rcc>
  <rcc rId="1314" sId="1">
    <oc r="L136">
      <f>I136-K136</f>
    </oc>
    <nc r="L136"/>
  </rcc>
  <rcc rId="1315" sId="1">
    <oc r="L137">
      <f>I137-K137</f>
    </oc>
    <nc r="L137"/>
  </rcc>
  <rcc rId="1316" sId="1">
    <oc r="L138">
      <f>I138-K138</f>
    </oc>
    <nc r="L138"/>
  </rcc>
  <rcc rId="1317" sId="1">
    <oc r="L139">
      <f>I139-K139</f>
    </oc>
    <nc r="L139"/>
  </rcc>
  <rcc rId="1318" sId="1">
    <oc r="L140">
      <f>I140-K140</f>
    </oc>
    <nc r="L140"/>
  </rcc>
  <rcc rId="1319" sId="1">
    <oc r="L141">
      <f>I141-K141</f>
    </oc>
    <nc r="L141"/>
  </rcc>
  <rcc rId="1320" sId="1">
    <oc r="L142">
      <f>I142-K142</f>
    </oc>
    <nc r="L142"/>
  </rcc>
  <rcc rId="1321" sId="1">
    <oc r="L143">
      <f>I143-K143</f>
    </oc>
    <nc r="L143"/>
  </rcc>
  <rcc rId="1322" sId="1">
    <oc r="L144">
      <f>I144-K144</f>
    </oc>
    <nc r="L144"/>
  </rcc>
  <rcc rId="1323" sId="1">
    <oc r="L145">
      <f>I145-K145</f>
    </oc>
    <nc r="L145"/>
  </rcc>
  <rcc rId="1324" sId="1">
    <oc r="L146">
      <f>I146-K146</f>
    </oc>
    <nc r="L146"/>
  </rcc>
  <rcc rId="1325" sId="1">
    <oc r="L147">
      <f>I147-K147</f>
    </oc>
    <nc r="L147"/>
  </rcc>
  <rcc rId="1326" sId="1">
    <oc r="L148">
      <f>I148-K148</f>
    </oc>
    <nc r="L148"/>
  </rcc>
  <rcc rId="1327" sId="1">
    <oc r="L149">
      <f>I149-K149</f>
    </oc>
    <nc r="L149"/>
  </rcc>
  <rcc rId="1328" sId="1">
    <oc r="L150">
      <f>I150-K150</f>
    </oc>
    <nc r="L150"/>
  </rcc>
  <rcc rId="1329" sId="1">
    <oc r="L151">
      <f>I151-K151</f>
    </oc>
    <nc r="L151"/>
  </rcc>
  <rcc rId="1330" sId="1">
    <oc r="L152">
      <f>I152-K152</f>
    </oc>
    <nc r="L152"/>
  </rcc>
  <rcc rId="1331" sId="1">
    <oc r="L153">
      <f>I153-K153</f>
    </oc>
    <nc r="L153"/>
  </rcc>
  <rcc rId="1332" sId="1">
    <oc r="L154">
      <f>I154-K154</f>
    </oc>
    <nc r="L154"/>
  </rcc>
  <rcc rId="1333" sId="1">
    <oc r="L155">
      <f>I155-K155</f>
    </oc>
    <nc r="L155"/>
  </rcc>
  <rcc rId="1334" sId="1">
    <oc r="L156">
      <f>I156-K156</f>
    </oc>
    <nc r="L156"/>
  </rcc>
  <rcc rId="1335" sId="1">
    <oc r="L157">
      <f>I157-K157</f>
    </oc>
    <nc r="L157"/>
  </rcc>
  <rcc rId="1336" sId="1">
    <oc r="L158">
      <f>I158-K158</f>
    </oc>
    <nc r="L158"/>
  </rcc>
  <rcc rId="1337" sId="1">
    <oc r="L159">
      <f>I159-K159</f>
    </oc>
    <nc r="L159"/>
  </rcc>
  <rcc rId="1338" sId="1">
    <oc r="L160">
      <f>I160-K160</f>
    </oc>
    <nc r="L160"/>
  </rcc>
  <rcc rId="1339" sId="1">
    <oc r="L161">
      <f>I161-K161</f>
    </oc>
    <nc r="L161"/>
  </rcc>
  <rcc rId="1340" sId="1">
    <oc r="L162">
      <f>I162-K162</f>
    </oc>
    <nc r="L162"/>
  </rcc>
  <rcc rId="1341" sId="1">
    <oc r="L163">
      <f>I163-K163</f>
    </oc>
    <nc r="L163"/>
  </rcc>
  <rcc rId="1342" sId="1">
    <oc r="L164">
      <f>I164-K164</f>
    </oc>
    <nc r="L164"/>
  </rcc>
  <rcc rId="1343" sId="1">
    <oc r="L165">
      <f>I165-K165</f>
    </oc>
    <nc r="L165"/>
  </rcc>
  <rcc rId="1344" sId="1">
    <oc r="L166">
      <f>I166-K166</f>
    </oc>
    <nc r="L166"/>
  </rcc>
  <rcc rId="1345" sId="1">
    <oc r="L167">
      <f>I167-K167</f>
    </oc>
    <nc r="L167"/>
  </rcc>
  <rcc rId="1346" sId="1">
    <oc r="L168">
      <f>I168-K168</f>
    </oc>
    <nc r="L168"/>
  </rcc>
  <rcc rId="1347" sId="1">
    <oc r="L169">
      <f>I169-K169</f>
    </oc>
    <nc r="L169"/>
  </rcc>
  <rcc rId="1348" sId="1">
    <oc r="L170">
      <f>I170-K170</f>
    </oc>
    <nc r="L170"/>
  </rcc>
  <rcc rId="1349" sId="1">
    <oc r="L171">
      <f>I171-K171</f>
    </oc>
    <nc r="L171"/>
  </rcc>
  <rcc rId="1350" sId="1">
    <oc r="L172">
      <f>I172-K172</f>
    </oc>
    <nc r="L172"/>
  </rcc>
  <rcc rId="1351" sId="1">
    <oc r="L173">
      <f>I173-K173</f>
    </oc>
    <nc r="L173"/>
  </rcc>
  <rcc rId="1352" sId="1">
    <oc r="L174">
      <f>I174-K174</f>
    </oc>
    <nc r="L174"/>
  </rcc>
  <rcc rId="1353" sId="1">
    <oc r="L175">
      <f>I175-K175</f>
    </oc>
    <nc r="L175"/>
  </rcc>
  <rcc rId="1354" sId="1">
    <oc r="L176">
      <f>I176-K176</f>
    </oc>
    <nc r="L176"/>
  </rcc>
  <rcc rId="1355" sId="1">
    <oc r="L177">
      <f>I177-K177</f>
    </oc>
    <nc r="L177"/>
  </rcc>
  <rcc rId="1356" sId="1">
    <oc r="L178">
      <f>I178-K178</f>
    </oc>
    <nc r="L178"/>
  </rcc>
  <rcc rId="1357" sId="1">
    <oc r="L179">
      <f>I179-K179</f>
    </oc>
    <nc r="L179"/>
  </rcc>
  <rcc rId="1358" sId="1">
    <oc r="L180">
      <f>I180-K180</f>
    </oc>
    <nc r="L180"/>
  </rcc>
  <rcc rId="1359" sId="1">
    <oc r="L181">
      <f>I181-K181</f>
    </oc>
    <nc r="L181"/>
  </rcc>
  <rcc rId="1360" sId="1">
    <oc r="L182">
      <f>I182-K182</f>
    </oc>
    <nc r="L182"/>
  </rcc>
  <rcc rId="1361" sId="1">
    <oc r="L183">
      <f>I183-K183</f>
    </oc>
    <nc r="L183"/>
  </rcc>
  <rcc rId="1362" sId="1">
    <oc r="L184">
      <f>I184-K184</f>
    </oc>
    <nc r="L184"/>
  </rcc>
  <rcc rId="1363" sId="1">
    <oc r="L185">
      <f>I185-K185</f>
    </oc>
    <nc r="L185"/>
  </rcc>
  <rcc rId="1364" sId="1">
    <oc r="L186">
      <f>I186-K186</f>
    </oc>
    <nc r="L186"/>
  </rcc>
  <rcc rId="1365" sId="1">
    <oc r="L187">
      <f>I187-K187</f>
    </oc>
    <nc r="L187"/>
  </rcc>
  <rcc rId="1366" sId="1">
    <oc r="L188">
      <f>I188-K188</f>
    </oc>
    <nc r="L188"/>
  </rcc>
  <rcc rId="1367" sId="1">
    <oc r="L189">
      <f>I189-K189</f>
    </oc>
    <nc r="L189"/>
  </rcc>
  <rcc rId="1368" sId="1">
    <oc r="L190">
      <f>I190-K190</f>
    </oc>
    <nc r="L190"/>
  </rcc>
  <rcc rId="1369" sId="1">
    <oc r="L191">
      <f>I191-K191</f>
    </oc>
    <nc r="L191"/>
  </rcc>
  <rcc rId="1370" sId="1">
    <oc r="L192">
      <f>I192-K192</f>
    </oc>
    <nc r="L192"/>
  </rcc>
  <rcc rId="1371" sId="1">
    <oc r="L193">
      <f>I193-K193</f>
    </oc>
    <nc r="L193"/>
  </rcc>
  <rcc rId="1372" sId="1">
    <oc r="L194">
      <f>I194-K194</f>
    </oc>
    <nc r="L194"/>
  </rcc>
  <rcc rId="1373" sId="1">
    <oc r="L195">
      <f>I195-K195</f>
    </oc>
    <nc r="L195"/>
  </rcc>
  <rcc rId="1374" sId="1">
    <oc r="L196">
      <f>I196-K196</f>
    </oc>
    <nc r="L196"/>
  </rcc>
  <rcc rId="1375" sId="1">
    <oc r="L197">
      <f>I197-K197</f>
    </oc>
    <nc r="L197"/>
  </rcc>
  <rcc rId="1376" sId="1">
    <oc r="L198">
      <f>I198-K198</f>
    </oc>
    <nc r="L198"/>
  </rcc>
  <rcc rId="1377" sId="1">
    <oc r="L199">
      <f>I199-K199</f>
    </oc>
    <nc r="L199"/>
  </rcc>
  <rcc rId="1378" sId="1">
    <oc r="L200">
      <f>I200-K200</f>
    </oc>
    <nc r="L200"/>
  </rcc>
  <rcc rId="1379" sId="1">
    <oc r="L201">
      <f>I201-K201</f>
    </oc>
    <nc r="L201"/>
  </rcc>
  <rcc rId="1380" sId="1">
    <oc r="L202">
      <f>I202-K202</f>
    </oc>
    <nc r="L202"/>
  </rcc>
  <rcc rId="1381" sId="1">
    <oc r="L203">
      <f>I203-K203</f>
    </oc>
    <nc r="L203"/>
  </rcc>
  <rcc rId="1382" sId="1">
    <oc r="L204">
      <f>I204-K204</f>
    </oc>
    <nc r="L204"/>
  </rcc>
  <rcc rId="1383" sId="1">
    <oc r="L205">
      <f>I205-K205</f>
    </oc>
    <nc r="L205"/>
  </rcc>
  <rcc rId="1384" sId="1">
    <oc r="L206">
      <f>I206-K206</f>
    </oc>
    <nc r="L206"/>
  </rcc>
  <rcc rId="1385" sId="1">
    <oc r="L207">
      <f>I207-K207</f>
    </oc>
    <nc r="L207"/>
  </rcc>
  <rcc rId="1386" sId="1">
    <oc r="L208">
      <f>I208-K208</f>
    </oc>
    <nc r="L208"/>
  </rcc>
  <rcc rId="1387" sId="1">
    <oc r="L209">
      <f>I209-K209</f>
    </oc>
    <nc r="L209"/>
  </rcc>
  <rcc rId="1388" sId="1">
    <oc r="L210">
      <f>I210-K210</f>
    </oc>
    <nc r="L210"/>
  </rcc>
  <rcc rId="1389" sId="1">
    <oc r="L211">
      <f>I211-K211</f>
    </oc>
    <nc r="L211"/>
  </rcc>
  <rcc rId="1390" sId="1">
    <oc r="L212">
      <f>I212-K212</f>
    </oc>
    <nc r="L212"/>
  </rcc>
  <rcc rId="1391" sId="1">
    <oc r="L213">
      <f>I213-K213</f>
    </oc>
    <nc r="L213"/>
  </rcc>
  <rcc rId="1392" sId="1">
    <oc r="L214">
      <f>I214-K214</f>
    </oc>
    <nc r="L214"/>
  </rcc>
  <rcc rId="1393" sId="1">
    <oc r="L215">
      <f>I215-K215</f>
    </oc>
    <nc r="L215"/>
  </rcc>
  <rcc rId="1394" sId="1">
    <oc r="L216">
      <f>I216-K216</f>
    </oc>
    <nc r="L216"/>
  </rcc>
  <rcc rId="1395" sId="1">
    <oc r="L217">
      <f>I217-K217</f>
    </oc>
    <nc r="L217"/>
  </rcc>
  <rcc rId="1396" sId="1">
    <oc r="L218">
      <f>I218-K218</f>
    </oc>
    <nc r="L218"/>
  </rcc>
  <rcc rId="1397" sId="1">
    <oc r="L219">
      <f>I219-K219</f>
    </oc>
    <nc r="L219"/>
  </rcc>
  <rcc rId="1398" sId="1">
    <oc r="L220">
      <f>I220-K220</f>
    </oc>
    <nc r="L220"/>
  </rcc>
  <rcc rId="1399" sId="1">
    <oc r="L221">
      <f>I221-K221</f>
    </oc>
    <nc r="L221"/>
  </rcc>
  <rcc rId="1400" sId="1">
    <oc r="L222">
      <f>I222-K222</f>
    </oc>
    <nc r="L222"/>
  </rcc>
  <rcc rId="1401" sId="1">
    <oc r="L223">
      <f>I223-K223</f>
    </oc>
    <nc r="L223"/>
  </rcc>
  <rcc rId="1402" sId="1">
    <oc r="L224">
      <f>I224-K224</f>
    </oc>
    <nc r="L224"/>
  </rcc>
  <rcc rId="1403" sId="1">
    <oc r="L225">
      <f>I225-K225</f>
    </oc>
    <nc r="L225"/>
  </rcc>
  <rcc rId="1404" sId="1">
    <oc r="L226">
      <f>I226-K226</f>
    </oc>
    <nc r="L226"/>
  </rcc>
  <rcv guid="{BEA0FDBA-BB07-4C19-8BBD-5E57EE395C09}" action="delete"/>
  <rdn rId="0" localSheetId="1" customView="1" name="Z_BEA0FDBA_BB07_4C19_8BBD_5E57EE395C09_.wvu.PrintArea" hidden="1" oldHidden="1">
    <formula>'на 01.10.2020'!$A$1:$J$226</formula>
    <oldFormula>'на 01.10.2020'!$A$1:$J$226</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01.10.2020'!$A$7:$J$427</formula>
    <oldFormula>'на 01.10.2020'!$A$7:$J$427</oldFormula>
  </rdn>
  <rcv guid="{BEA0FDBA-BB07-4C19-8BBD-5E57EE395C09}" action="add"/>
</revisions>
</file>

<file path=xl/revisions/revisionLog2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font>
        <color rgb="FFFF0000"/>
      </font>
    </dxf>
  </rfmt>
  <rcc rId="1408" sId="1" quotePrefix="1">
    <o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31.12 2020 года</t>
      </is>
    </oc>
    <nc r="A3" t="inlineStr">
      <is>
        <t>Информация о реализации государственных программ Ханты-Мансийского автономного округа - Югры
на территории города Сургута на 31.01 2021 года</t>
      </is>
    </nc>
  </rcc>
  <rfmt sheetId="1" sqref="A3:J3" start="0" length="2147483647">
    <dxf>
      <font>
        <color auto="1"/>
      </font>
    </dxf>
  </rfmt>
  <rcc rId="1409" sId="1">
    <oc r="C5" t="inlineStr">
      <is>
        <r>
          <t xml:space="preserve">Финансовые затраты на реализацию программы в </t>
        </r>
        <r>
          <rPr>
            <u/>
            <sz val="18"/>
            <color rgb="FFFF0000"/>
            <rFont val="Times New Roman"/>
            <family val="2"/>
            <charset val="204"/>
          </rPr>
          <t>2020</t>
        </r>
        <r>
          <rPr>
            <sz val="18"/>
            <color rgb="FFFF0000"/>
            <rFont val="Times New Roman"/>
            <family val="2"/>
            <charset val="204"/>
          </rPr>
          <t xml:space="preserve"> году  </t>
        </r>
      </is>
    </oc>
    <nc r="C5" t="inlineStr">
      <is>
        <r>
          <t xml:space="preserve">Финансовые затраты на реализацию программы в </t>
        </r>
        <r>
          <rPr>
            <u/>
            <sz val="18"/>
            <color rgb="FFFF0000"/>
            <rFont val="Times New Roman"/>
            <family val="2"/>
            <charset val="204"/>
          </rPr>
          <t>2021</t>
        </r>
        <r>
          <rPr>
            <sz val="18"/>
            <color rgb="FFFF0000"/>
            <rFont val="Times New Roman"/>
            <family val="2"/>
            <charset val="204"/>
          </rPr>
          <t xml:space="preserve"> году  </t>
        </r>
      </is>
    </nc>
  </rcc>
  <rcc rId="1410" sId="1" quotePrefix="1">
    <oc r="C6" t="inlineStr">
      <is>
        <t xml:space="preserve">Утвержденный план 
на 2020 год </t>
      </is>
    </oc>
    <nc r="C6" t="inlineStr">
      <is>
        <t xml:space="preserve">Утвержденный план 
на 2021 год </t>
      </is>
    </nc>
  </rcc>
  <rcc rId="1411" sId="1">
    <oc r="D6" t="inlineStr">
      <is>
        <t xml:space="preserve">Уточненный план 
на 2020 год </t>
      </is>
    </oc>
    <nc r="D6" t="inlineStr">
      <is>
        <t xml:space="preserve">Уточненный план 
на 2021 год </t>
      </is>
    </nc>
  </rcc>
  <rcc rId="1412" sId="1" quotePrefix="1">
    <oc r="E5" t="inlineStr">
      <is>
        <t>на 31.12.2020</t>
      </is>
    </oc>
    <nc r="E5" t="inlineStr">
      <is>
        <t>на 31.01.2021</t>
      </is>
    </nc>
  </rcc>
  <rcc rId="1413" sId="1">
    <oc r="I5" t="inlineStr">
      <is>
        <t>Остаток неиспользованных ассигнований на 31.12.2020</t>
      </is>
    </oc>
    <nc r="I5" t="inlineStr">
      <is>
        <t>Остаток неиспользованных ассигнований на 31.12.2021</t>
      </is>
    </nc>
  </rcc>
  <rfmt sheetId="1" sqref="A4:XFD8" start="0" length="2147483647">
    <dxf>
      <font>
        <color auto="1"/>
      </font>
    </dxf>
  </rfmt>
</revisions>
</file>

<file path=xl/revisions/revisionLog2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4" sId="1" odxf="1" dxf="1">
    <oc r="B15" t="inlineStr">
      <is>
        <r>
          <t xml:space="preserve">Государственная программа "Современное здравоохранение"
</t>
        </r>
        <r>
          <rPr>
            <sz val="16"/>
            <color rgb="FFFF0000"/>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is>
    </oc>
    <nc r="B15" t="inlineStr">
      <is>
        <r>
          <rPr>
            <b/>
            <sz val="16"/>
            <rFont val="Times New Roman"/>
            <family val="1"/>
            <charset val="204"/>
          </rPr>
          <t>Государственная программа "Современное здравоохранение"</t>
        </r>
        <r>
          <rPr>
            <b/>
            <sz val="16"/>
            <color rgb="FFFF0000"/>
            <rFont val="Times New Roman"/>
            <family val="2"/>
            <charset val="204"/>
          </rPr>
          <t xml:space="preserve">
</t>
        </r>
        <r>
          <rPr>
            <sz val="16"/>
            <color rgb="FFFF0000"/>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is>
    </nc>
    <odxf>
      <font>
        <sz val="16"/>
        <color rgb="FFFF0000"/>
      </font>
    </odxf>
    <ndxf>
      <font>
        <sz val="16"/>
        <color rgb="FFFF0000"/>
      </font>
    </ndxf>
  </rcc>
  <rcc rId="1415" sId="1">
    <oc r="B21" t="inlineStr">
      <is>
        <r>
          <t xml:space="preserve">Государственная программа "Развитие образования"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cc rId="1416" sId="1" odxf="1" dxf="1">
    <oc r="B31" t="inlineStr">
      <is>
        <r>
          <t>Государственная программа "Социальное и демографическое развитие"
(</t>
        </r>
        <r>
          <rPr>
            <sz val="16"/>
            <color rgb="FFFF0000"/>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Единая субвенция на осуществление деятельности по опеке и попечительству). 
</t>
        </r>
      </is>
    </oc>
    <nc r="B31" t="inlineStr">
      <is>
        <r>
          <rPr>
            <b/>
            <sz val="16"/>
            <rFont val="Times New Roman"/>
            <family val="1"/>
            <charset val="204"/>
          </rPr>
          <t>Государственная программа "Социальное и демографическое развитие"</t>
        </r>
        <r>
          <rPr>
            <b/>
            <sz val="16"/>
            <color rgb="FFFF0000"/>
            <rFont val="Times New Roman"/>
            <family val="2"/>
            <charset val="204"/>
          </rPr>
          <t xml:space="preserve">
(</t>
        </r>
        <r>
          <rPr>
            <sz val="16"/>
            <color rgb="FFFF0000"/>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Единая субвенция на осуществление деятельности по опеке и попечительству). 
</t>
        </r>
      </is>
    </nc>
    <odxf>
      <font>
        <sz val="16"/>
        <color rgb="FFFF0000"/>
      </font>
    </odxf>
    <ndxf>
      <font>
        <sz val="16"/>
        <color rgb="FFFF0000"/>
      </font>
    </ndxf>
  </rcc>
  <rfmt sheetId="1" sqref="B38" start="0" length="2147483647">
    <dxf>
      <font>
        <color auto="1"/>
      </font>
    </dxf>
  </rfmt>
  <rcc rId="1417" sId="1" odxf="1" dxf="1">
    <oc r="B39" t="inlineStr">
      <is>
        <r>
          <rPr>
            <b/>
            <sz val="16"/>
            <color rgb="FFFF0000"/>
            <rFont val="Times New Roman"/>
            <family val="2"/>
            <charset val="204"/>
          </rPr>
          <t>Государственная программа "Культурное пространство"</t>
        </r>
        <r>
          <rPr>
            <sz val="16"/>
            <color rgb="FFFF0000"/>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is>
    </oc>
    <n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is>
    </nc>
    <odxf>
      <font>
        <sz val="16"/>
        <color rgb="FFFF0000"/>
      </font>
    </odxf>
    <ndxf>
      <font>
        <sz val="16"/>
        <color rgb="FFFF0000"/>
      </font>
    </ndxf>
  </rcc>
  <rcc rId="1418" sId="1">
    <oc r="B45" t="inlineStr">
      <is>
        <r>
          <rPr>
            <b/>
            <sz val="16"/>
            <color rgb="FFFF0000"/>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color rgb="FFFF0000"/>
            <rFont val="Times New Roman"/>
            <family val="1"/>
            <charset val="204"/>
          </rPr>
          <t xml:space="preserve">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oc>
    <n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color rgb="FFFF0000"/>
            <rFont val="Times New Roman"/>
            <family val="1"/>
            <charset val="204"/>
          </rPr>
          <t xml:space="preserve">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nc>
  </rcc>
</revisions>
</file>

<file path=xl/revisions/revisionLog2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9" sId="1" odxf="1" dxf="1">
    <oc r="B51" t="inlineStr">
      <is>
        <r>
          <rPr>
            <b/>
            <sz val="16"/>
            <color rgb="FFFF0000"/>
            <rFont val="Times New Roman"/>
            <family val="1"/>
            <charset val="204"/>
          </rPr>
          <t xml:space="preserve">Государственная программа "Поддержка занятости населения"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color rgb="FFFF0000"/>
            <rFont val="Times New Roman"/>
            <family val="1"/>
            <charset val="204"/>
          </rPr>
          <t xml:space="preserve">2. Иные межбюджетные трансферты на реализацию  мероприятий по содействию трудоустройству граждан.                                                                                                                                     </t>
        </r>
      </is>
    </oc>
    <nc r="B51" t="inlineStr">
      <is>
        <r>
          <rPr>
            <b/>
            <sz val="16"/>
            <rFont val="Times New Roman"/>
            <family val="1"/>
            <charset val="204"/>
          </rPr>
          <t>Государственная программа "Поддержка занятости населения"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color rgb="FFFF0000"/>
            <rFont val="Times New Roman"/>
            <family val="1"/>
            <charset val="204"/>
          </rPr>
          <t xml:space="preserve">2. Иные межбюджетные трансферты на реализацию  мероприятий по содействию трудоустройству граждан.                                                                                                                                     </t>
        </r>
      </is>
    </nc>
    <odxf>
      <font>
        <sz val="16"/>
        <color rgb="FFFF0000"/>
      </font>
    </odxf>
    <ndxf>
      <font>
        <sz val="16"/>
        <color rgb="FFFF0000"/>
      </font>
    </ndxf>
  </rcc>
  <rcc rId="1420" sId="1" odxf="1" dxf="1">
    <oc r="B57" t="inlineStr">
      <is>
        <r>
          <t>Государственная программа "Развитие агропромышленного комплекса"
(</t>
        </r>
        <r>
          <rPr>
            <sz val="16"/>
            <color rgb="FFFF0000"/>
            <rFont val="Times New Roman"/>
            <family val="2"/>
            <charset val="204"/>
          </rPr>
          <t xml:space="preserve">1. Субвенции на повышение эффективности использования и развитие ресурсного потенциала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животноводства, переработку и реализацию продукции животноводства) </t>
        </r>
      </is>
    </oc>
    <nc r="B57" t="inlineStr">
      <is>
        <r>
          <rPr>
            <b/>
            <sz val="16"/>
            <rFont val="Times New Roman"/>
            <family val="1"/>
            <charset val="204"/>
          </rPr>
          <t>Государственная программа "Развитие агропромышленного комплекса"</t>
        </r>
        <r>
          <rPr>
            <b/>
            <sz val="16"/>
            <color rgb="FFFF0000"/>
            <rFont val="Times New Roman"/>
            <family val="2"/>
            <charset val="204"/>
          </rPr>
          <t xml:space="preserve">
(</t>
        </r>
        <r>
          <rPr>
            <sz val="16"/>
            <color rgb="FFFF0000"/>
            <rFont val="Times New Roman"/>
            <family val="2"/>
            <charset val="204"/>
          </rPr>
          <t xml:space="preserve">1. Субвенции на повышение эффективности использования и развитие ресурсного потенциала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животноводства, переработку и реализацию продукции животноводства) </t>
        </r>
      </is>
    </nc>
    <odxf>
      <font>
        <sz val="16"/>
        <color rgb="FFFF0000"/>
      </font>
    </odxf>
    <ndxf>
      <font>
        <sz val="16"/>
        <color rgb="FFFF0000"/>
      </font>
    </ndxf>
  </rcc>
  <rfmt sheetId="1" sqref="B63" start="0" length="2147483647">
    <dxf>
      <font>
        <color auto="1"/>
      </font>
    </dxf>
  </rfmt>
  <rcc rId="1421" sId="1" odxf="1" dxf="1">
    <oc r="B64" t="inlineStr">
      <is>
        <r>
          <t>Государственная программа "Развитие жилищной сферы"
(</t>
        </r>
        <r>
          <rPr>
            <sz val="16"/>
            <color rgb="FFFF0000"/>
            <rFont val="Times New Roman"/>
            <family val="2"/>
            <charset val="204"/>
          </rPr>
          <t>1.Субвенции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3.Субсидии на реализацию мероприятий по обеспечению жильем молодых семей
4. Субсидии для реализации полномочий в области жилищных отношений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oc>
    <n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sz val="16"/>
            <color rgb="FFFF0000"/>
            <rFont val="Times New Roman"/>
            <family val="2"/>
            <charset val="204"/>
          </rPr>
          <t>1.Субвенции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3.Субсидии на реализацию мероприятий по обеспечению жильем молодых семей
4. Субсидии для реализации полномочий в области жилищных отношений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nc>
    <odxf>
      <font>
        <sz val="16"/>
        <color rgb="FFFF0000"/>
      </font>
    </odxf>
    <ndxf>
      <font>
        <sz val="16"/>
        <color rgb="FFFF0000"/>
      </font>
    </ndxf>
  </rcc>
  <rcc rId="1422" sId="1" odxf="1" dxf="1">
    <oc r="B174" t="inlineStr">
      <is>
        <r>
          <t>Государственная программа «Жилищно-коммунальный комплекс и городская среда» 
(</t>
        </r>
        <r>
          <rPr>
            <sz val="16"/>
            <color rgb="FFFF0000"/>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2.Субсидии на реализацию программ формирования современной городской среды;
3.Субсидии на реализацию полномочий в сфере жилищно-коммунального комплекса;
4.Субсидии на реализацию программ формирования современной городской среды;
5.Субсидии на возмещение расходов организации за доставку населению сжиженного газа для бытовых нужд;
6.Субсидия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t>
        </r>
      </is>
    </oc>
    <nc r="B174" t="inlineStr">
      <is>
        <r>
          <rPr>
            <b/>
            <sz val="16"/>
            <rFont val="Times New Roman"/>
            <family val="1"/>
            <charset val="204"/>
          </rPr>
          <t xml:space="preserve">Государственная программа «Жилищно-коммунальный комплекс и городская среда» </t>
        </r>
        <r>
          <rPr>
            <b/>
            <sz val="16"/>
            <color rgb="FFFF0000"/>
            <rFont val="Times New Roman"/>
            <family val="2"/>
            <charset val="204"/>
          </rPr>
          <t xml:space="preserve">
(</t>
        </r>
        <r>
          <rPr>
            <sz val="16"/>
            <color rgb="FFFF0000"/>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2.Субсидии на реализацию программ формирования современной городской среды;
3.Субсидии на реализацию полномочий в сфере жилищно-коммунального комплекса;
4.Субсидии на реализацию программ формирования современной городской среды;
5.Субсидии на возмещение расходов организации за доставку населению сжиженного газа для бытовых нужд;
6.Субсидия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t>
        </r>
      </is>
    </nc>
    <odxf>
      <font>
        <sz val="16"/>
        <color rgb="FFFF0000"/>
      </font>
    </odxf>
    <ndxf>
      <font>
        <sz val="16"/>
        <color rgb="FFFF0000"/>
      </font>
    </ndxf>
  </rcc>
  <rfmt sheetId="1" sqref="B182" start="0" length="2147483647">
    <dxf>
      <font>
        <color auto="1"/>
      </font>
    </dxf>
  </rfmt>
  <rcc rId="1423" sId="1" odxf="1" dxf="1">
    <oc r="B183" t="inlineStr">
      <is>
        <r>
          <t xml:space="preserve">Государственная программа "Экологическая безопасность"
</t>
        </r>
        <r>
          <rPr>
            <sz val="16"/>
            <color rgb="FFFF0000"/>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is>
    </oc>
    <nc r="B183" t="inlineStr">
      <is>
        <r>
          <rPr>
            <b/>
            <sz val="16"/>
            <rFont val="Times New Roman"/>
            <family val="1"/>
            <charset val="204"/>
          </rPr>
          <t>Государственная программа "Экологическая безопасность"</t>
        </r>
        <r>
          <rPr>
            <b/>
            <sz val="16"/>
            <color rgb="FFFF0000"/>
            <rFont val="Times New Roman"/>
            <family val="2"/>
            <charset val="204"/>
          </rPr>
          <t xml:space="preserve">
</t>
        </r>
        <r>
          <rPr>
            <sz val="16"/>
            <color rgb="FFFF0000"/>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is>
    </nc>
    <odxf>
      <font>
        <sz val="16"/>
        <color rgb="FFFF0000"/>
      </font>
    </odxf>
    <ndxf>
      <font>
        <sz val="16"/>
        <color rgb="FFFF0000"/>
      </font>
    </ndxf>
  </rcc>
  <rfmt sheetId="1" sqref="B195" start="0" length="2147483647">
    <dxf>
      <font>
        <color auto="1"/>
      </font>
    </dxf>
  </rfmt>
  <rcc rId="1424" sId="1" odxf="1" dxf="1">
    <oc r="B196" t="inlineStr">
      <is>
        <r>
          <t xml:space="preserve">Государственная программа "Современная транспортная система"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а также на обработку и рассылку постановлений органов государственного контроля (надзора);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oc>
    <nc r="B196" t="inlineStr">
      <is>
        <r>
          <rPr>
            <b/>
            <sz val="16"/>
            <rFont val="Times New Roman"/>
            <family val="1"/>
            <charset val="204"/>
          </rPr>
          <t>Государственная программа "Современная транспортная система"</t>
        </r>
        <r>
          <rPr>
            <b/>
            <sz val="16"/>
            <color rgb="FFFF0000"/>
            <rFont val="Times New Roman"/>
            <family val="2"/>
            <charset val="204"/>
          </rPr>
          <t xml:space="preserve">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а также на обработку и рассылку постановлений органов государственного контроля (надзора);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nc>
    <odxf>
      <font>
        <sz val="16"/>
        <color rgb="FFFF0000"/>
      </font>
    </odxf>
    <ndxf>
      <font>
        <sz val="16"/>
        <color rgb="FFFF0000"/>
      </font>
    </ndxf>
  </rcc>
  <rfmt sheetId="1" sqref="B202:B205" start="0" length="2147483647">
    <dxf>
      <font>
        <color auto="1"/>
      </font>
    </dxf>
  </rfmt>
  <rcc rId="1425" sId="1" odxf="1" dxf="1">
    <oc r="B206" t="inlineStr">
      <is>
        <r>
          <t xml:space="preserve">Государственная программа "Развитие государственной гражданской и муниципальной службы"
</t>
        </r>
        <r>
          <rPr>
            <sz val="16"/>
            <color rgb="FFFF0000"/>
            <rFont val="Times New Roman"/>
            <family val="2"/>
            <charset val="204"/>
          </rPr>
          <t>(Осуществление переданных полномочий Российской Федерации на государственную регистрацию актов гражданского состояния)</t>
        </r>
      </is>
    </oc>
    <nc r="B206" t="inlineStr">
      <is>
        <r>
          <rPr>
            <b/>
            <sz val="16"/>
            <rFont val="Times New Roman"/>
            <family val="1"/>
            <charset val="204"/>
          </rPr>
          <t>Государственная программа "Развитие государственной гражданской и муниципальной службы"</t>
        </r>
        <r>
          <rPr>
            <b/>
            <sz val="16"/>
            <color rgb="FFFF0000"/>
            <rFont val="Times New Roman"/>
            <family val="2"/>
            <charset val="204"/>
          </rPr>
          <t xml:space="preserve">
</t>
        </r>
        <r>
          <rPr>
            <sz val="16"/>
            <color rgb="FFFF0000"/>
            <rFont val="Times New Roman"/>
            <family val="2"/>
            <charset val="204"/>
          </rPr>
          <t>(Осуществление переданных полномочий Российской Федерации на государственную регистрацию актов гражданского состояния)</t>
        </r>
      </is>
    </nc>
    <odxf>
      <font>
        <sz val="16"/>
        <color rgb="FFFF0000"/>
      </font>
    </odxf>
    <ndxf>
      <font>
        <sz val="16"/>
        <color rgb="FFFF0000"/>
      </font>
    </ndxf>
  </rcc>
  <rfmt sheetId="1" sqref="B211:B212" start="0" length="2147483647">
    <dxf>
      <font>
        <color auto="1"/>
      </font>
    </dxf>
  </rfmt>
  <rcc rId="1426" sId="1" odxf="1" dxf="1">
    <oc r="B213"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color rgb="FFFF0000"/>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oc>
    <nc r="B213" t="inlineStr">
      <is>
        <r>
          <rPr>
            <b/>
            <sz val="16"/>
            <rFont val="Times New Roman"/>
            <family val="1"/>
            <charset val="204"/>
          </rPr>
          <t>Государственная программа Ханты-Мансийского автономного округа – Югры "Профилактика правонарушений и обеспечение отдельных прав граждан"</t>
        </r>
        <r>
          <rPr>
            <b/>
            <sz val="16"/>
            <color rgb="FFFF0000"/>
            <rFont val="Times New Roman"/>
            <family val="2"/>
            <charset val="204"/>
          </rPr>
          <t xml:space="preserve">
</t>
        </r>
        <r>
          <rPr>
            <sz val="16"/>
            <color rgb="FFFF0000"/>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nc>
    <odxf>
      <font>
        <sz val="16"/>
        <color rgb="FFFF0000"/>
      </font>
    </odxf>
    <ndxf>
      <font>
        <sz val="16"/>
        <color rgb="FFFF0000"/>
      </font>
    </ndxf>
  </rcc>
  <rcc rId="1427" sId="1" odxf="1" dxf="1">
    <oc r="B221" t="inlineStr">
      <is>
        <r>
          <t xml:space="preserve">Государственная программа "Реализация государственной национальной политики и профилактика экстремизма"
</t>
        </r>
        <r>
          <rPr>
            <sz val="16"/>
            <color rgb="FFFF0000"/>
            <rFont val="Times New Roman"/>
            <family val="2"/>
            <charset val="204"/>
          </rPr>
          <t xml:space="preserve">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t>
        </r>
        <r>
          <rPr>
            <sz val="16"/>
            <color rgb="FFFF0000"/>
            <rFont val="Times New Roman"/>
            <family val="1"/>
            <charset val="204"/>
          </rPr>
          <t/>
        </r>
      </is>
    </oc>
    <nc r="B221" t="inlineStr">
      <is>
        <r>
          <rPr>
            <b/>
            <sz val="16"/>
            <rFont val="Times New Roman"/>
            <family val="1"/>
            <charset val="204"/>
          </rPr>
          <t>Государственная программа "Реализация государственной национальной политики и профилактика экстремизма"</t>
        </r>
        <r>
          <rPr>
            <b/>
            <sz val="16"/>
            <color rgb="FFFF0000"/>
            <rFont val="Times New Roman"/>
            <family val="2"/>
            <charset val="204"/>
          </rPr>
          <t xml:space="preserve">
</t>
        </r>
        <r>
          <rPr>
            <sz val="16"/>
            <color rgb="FFFF0000"/>
            <rFont val="Times New Roman"/>
            <family val="2"/>
            <charset val="204"/>
          </rPr>
          <t xml:space="preserve">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t>
        </r>
        <r>
          <rPr>
            <sz val="16"/>
            <color rgb="FFFF0000"/>
            <rFont val="Times New Roman"/>
            <family val="1"/>
            <charset val="204"/>
          </rPr>
          <t/>
        </r>
      </is>
    </nc>
    <odxf>
      <font>
        <sz val="16"/>
        <color rgb="FFFF0000"/>
      </font>
    </odxf>
    <ndxf>
      <font>
        <sz val="16"/>
        <color rgb="FFFF0000"/>
      </font>
    </ndxf>
  </rcc>
</revisions>
</file>

<file path=xl/revisions/revisionLog2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428" sheetId="1" oldName="[отчет по госпрограммам на 31.01.2021.xlsx]на 01.10.2020" newName="[отчет по госпрограммам на 31.01.2021.xlsx]на 31.01.2021"/>
</revisions>
</file>

<file path=xl/revisions/revisionLog2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9" sId="1">
    <oc r="B31" t="inlineStr">
      <is>
        <r>
          <rPr>
            <b/>
            <sz val="16"/>
            <rFont val="Times New Roman"/>
            <family val="1"/>
            <charset val="204"/>
          </rPr>
          <t>Государственная программа "Социальное и демографическое развитие"</t>
        </r>
        <r>
          <rPr>
            <b/>
            <sz val="16"/>
            <color rgb="FFFF0000"/>
            <rFont val="Times New Roman"/>
            <family val="2"/>
            <charset val="204"/>
          </rPr>
          <t xml:space="preserve">
(</t>
        </r>
        <r>
          <rPr>
            <sz val="16"/>
            <color rgb="FFFF0000"/>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Единая субвенция на осуществление деятельности по опеке и попечительству). 
</t>
        </r>
      </is>
    </oc>
    <nc r="B31" t="inlineStr">
      <is>
        <r>
          <rPr>
            <b/>
            <sz val="16"/>
            <rFont val="Times New Roman"/>
            <family val="1"/>
            <charset val="204"/>
          </rPr>
          <t>Государственная программа "Социальное и демографическое развитие"</t>
        </r>
        <r>
          <rPr>
            <b/>
            <sz val="16"/>
            <color rgb="FFFF0000"/>
            <rFont val="Times New Roman"/>
            <family val="2"/>
            <charset val="204"/>
          </rPr>
          <t xml:space="preserve">
(</t>
        </r>
        <r>
          <rPr>
            <sz val="16"/>
            <color rgb="FFFF0000"/>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Субвенция на осуществление деятельности по опеке и попечительству). 
</t>
        </r>
      </is>
    </nc>
  </rcc>
  <rfmt sheetId="1" sqref="B31:B32" start="0" length="2147483647">
    <dxf>
      <font>
        <color auto="1"/>
      </font>
    </dxf>
  </rfmt>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3" sId="1">
    <o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is>
    </oc>
    <n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1. Субсидии на развитие сферы культуры в муниципальных образованиях Ханты-Мансийского автономного округа - Югры;
2. Субсидии на поддержку творческой деятельности и техническое оснащение детских и кукольных театров.
</t>
        </r>
      </is>
    </nc>
  </rcc>
</revisions>
</file>

<file path=xl/revisions/revisionLog2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4" sId="1">
    <oc r="B144" t="inlineStr">
      <is>
        <t xml:space="preserve">Подпрограмма  4 "Обеспечение мерами государственной поддержки по улучшению жилищных условий отдельных категорий граждан".
</t>
      </is>
    </oc>
    <nc r="B144" t="inlineStr">
      <is>
        <t xml:space="preserve">Подпрограмма "Создание условий для обеспечения жилыми помещениями граждан"
</t>
      </is>
    </nc>
  </rcc>
  <rcc rId="1435" sId="1">
    <oc r="B150" t="inlineStr">
      <is>
        <t>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(УУиРЖ)</t>
      </is>
    </oc>
    <nc r="B150" t="inlineStr">
      <is>
        <t>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(УУиРЖ)</t>
      </is>
    </nc>
  </rcc>
  <rfmt sheetId="1" sqref="B150" start="0" length="2147483647">
    <dxf>
      <font>
        <color auto="1"/>
      </font>
    </dxf>
  </rfmt>
  <rfmt sheetId="1" sqref="B144" start="0" length="2147483647">
    <dxf>
      <font>
        <color auto="1"/>
      </font>
    </dxf>
  </rfmt>
</revisions>
</file>

<file path=xl/revisions/revisionLog2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6" sId="1">
    <oc r="B162" t="inlineStr">
      <is>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is>
    </oc>
    <nc r="B162" t="inlineStr">
      <is>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is>
    </nc>
  </rcc>
  <rfmt sheetId="1" sqref="B162" start="0" length="2147483647">
    <dxf>
      <font>
        <color auto="1"/>
      </font>
    </dxf>
  </rfmt>
  <rcc rId="1437" sId="1">
    <oc r="B156" t="inlineStr">
      <is>
        <t>Субвенции на реализацию полномочий, указанных в пунктах 3.1, 3.2 статьи 2 Закона Ханты-Мансийского автономного округа - Югры от 31 марта 2009 года N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(ХЭУ)</t>
      </is>
    </oc>
    <nc r="B156" t="inlineStr">
      <is>
        <t>Субвенции на реализацию полномочий, указанных в пунктах 3.1, 3.2 статьи 2 Закона Ханты-Мансийского автономного округа - Югры от 31 марта 2009 года N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(ХЭУ)</t>
      </is>
    </nc>
  </rcc>
  <rfmt sheetId="1" sqref="B156" start="0" length="2147483647">
    <dxf>
      <font>
        <color auto="1"/>
      </font>
    </dxf>
  </rfmt>
</revisions>
</file>

<file path=xl/revisions/revisionLog2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44:B167" start="0" length="2147483647">
    <dxf>
      <font>
        <color auto="1"/>
      </font>
    </dxf>
  </rfmt>
</revisions>
</file>

<file path=xl/revisions/revisionLog2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8" sId="1">
    <o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sz val="16"/>
            <color rgb="FFFF0000"/>
            <rFont val="Times New Roman"/>
            <family val="2"/>
            <charset val="204"/>
          </rPr>
          <t>1.Субвенции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3.Субсидии на реализацию мероприятий по обеспечению жильем молодых семей
4. Субсидии для реализации полномочий в области жилищных отношений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oc>
    <n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b/>
            <sz val="16"/>
            <rFont val="Times New Roman"/>
            <family val="1"/>
            <charset val="204"/>
          </rPr>
          <t>(</t>
        </r>
        <r>
          <rPr>
            <sz val="16"/>
            <rFont val="Times New Roman"/>
            <family val="1"/>
            <charset val="204"/>
          </rPr>
          <t>1.Осуществление полномочий по обеспечению жильем отдельных категорий граждан, установленных Федеральным законом от 12 января 1995 года № 5-ФЗ "О ветеранах"</t>
        </r>
        <r>
          <rPr>
            <sz val="16"/>
            <color rgb="FFFF0000"/>
            <rFont val="Times New Roman"/>
            <family val="2"/>
            <charset val="204"/>
          </rPr>
          <t xml:space="preserve">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t>
        </r>
        <r>
          <rPr>
            <sz val="16"/>
            <rFont val="Times New Roman"/>
            <family val="1"/>
            <charset val="204"/>
          </rPr>
          <t>3.Субсидии из бюджета Ханты-Мансийского автономного округа - Югры бюджетам муниципальных образований Ханты-Мансийского автономного округа - Югры для реализации полномочий в области градостроительной деятельности, строительства и жилищных отношений</t>
        </r>
        <r>
          <rPr>
            <sz val="16"/>
            <color rgb="FFFF0000"/>
            <rFont val="Times New Roman"/>
            <family val="2"/>
            <charset val="204"/>
          </rPr>
          <t xml:space="preserve">
</t>
        </r>
        <r>
          <rPr>
            <sz val="16"/>
            <rFont val="Times New Roman"/>
            <family val="1"/>
            <charset val="204"/>
          </rPr>
          <t>4. Субсидии на реализацию мероприятий по обеспечению жильем молодых семей</t>
        </r>
        <r>
          <rPr>
            <sz val="16"/>
            <color rgb="FFFF0000"/>
            <rFont val="Times New Roman"/>
            <family val="2"/>
            <charset val="204"/>
          </rPr>
          <t xml:space="preserve">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nc>
  </rcc>
  <rcv guid="{6068C3FF-17AA-48A5-A88B-2523CBAC39AE}" action="delete"/>
  <rdn rId="0" localSheetId="1" customView="1" name="Z_6068C3FF_17AA_48A5_A88B_2523CBAC39AE_.wvu.PrintArea" hidden="1" oldHidden="1">
    <formula>'на 31.01.2021'!$A$1:$J$226</formula>
    <oldFormula>'на 31.01.2021'!$A$1:$J$226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31.01.2021'!$A$7:$J$427</formula>
    <oldFormula>'на 31.01.2021'!$A$7:$J$427</oldFormula>
  </rdn>
  <rcv guid="{6068C3FF-17AA-48A5-A88B-2523CBAC39AE}" action="add"/>
</revisions>
</file>

<file path=xl/revisions/revisionLog2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2" sId="1">
    <o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b/>
            <sz val="16"/>
            <rFont val="Times New Roman"/>
            <family val="1"/>
            <charset val="204"/>
          </rPr>
          <t>(</t>
        </r>
        <r>
          <rPr>
            <sz val="16"/>
            <rFont val="Times New Roman"/>
            <family val="1"/>
            <charset val="204"/>
          </rPr>
          <t>1.Осуществление полномочий по обеспечению жильем отдельных категорий граждан, установленных Федеральным законом от 12 января 1995 года № 5-ФЗ "О ветеранах"</t>
        </r>
        <r>
          <rPr>
            <sz val="16"/>
            <color rgb="FFFF0000"/>
            <rFont val="Times New Roman"/>
            <family val="2"/>
            <charset val="204"/>
          </rPr>
          <t xml:space="preserve">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t>
        </r>
        <r>
          <rPr>
            <sz val="16"/>
            <rFont val="Times New Roman"/>
            <family val="1"/>
            <charset val="204"/>
          </rPr>
          <t>3.Субсидии из бюджета Ханты-Мансийского автономного округа - Югры бюджетам муниципальных образований Ханты-Мансийского автономного округа - Югры для реализации полномочий в области градостроительной деятельности, строительства и жилищных отношений</t>
        </r>
        <r>
          <rPr>
            <sz val="16"/>
            <color rgb="FFFF0000"/>
            <rFont val="Times New Roman"/>
            <family val="2"/>
            <charset val="204"/>
          </rPr>
          <t xml:space="preserve">
</t>
        </r>
        <r>
          <rPr>
            <sz val="16"/>
            <rFont val="Times New Roman"/>
            <family val="1"/>
            <charset val="204"/>
          </rPr>
          <t>4. Субсидии на реализацию мероприятий по обеспечению жильем молодых семей</t>
        </r>
        <r>
          <rPr>
            <sz val="16"/>
            <color rgb="FFFF0000"/>
            <rFont val="Times New Roman"/>
            <family val="2"/>
            <charset val="204"/>
          </rPr>
          <t xml:space="preserve">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oc>
    <n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b/>
            <sz val="16"/>
            <rFont val="Times New Roman"/>
            <family val="1"/>
            <charset val="204"/>
          </rPr>
          <t>(</t>
        </r>
        <r>
          <rPr>
            <sz val="16"/>
            <rFont val="Times New Roman"/>
            <family val="1"/>
            <charset val="204"/>
          </rPr>
          <t>1.Осуществление полномочий по обеспечению жильем отдельных категорий граждан, установленных Федеральным законом от 12 января 1995 года № 5-ФЗ "О ветеранах"
2. Субвенции на реализацию полномочий, указанных в пунктах 3.1, 3.2 статьи 2 Закона Ханты – 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 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4.Субсидии из бюджета Ханты-Мансийского автономного округа - Югры бюджетам муниципальных образований Ханты-Мансийского автономного округа - Югры для реализации полномочий в области градостроительной деятельности, строительства и жилищных отношений
5. Субсидии на реализацию мероприятий по обеспечению жильем молодых семей
6.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7.Осуществление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8.Осуществление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9. Субсидии на обеспечение устойчивого сокращения непригодного для проживания жилищного фонда за счет средств бюджета Ханты-Мансийского автономного округа-Югры</t>
        </r>
        <r>
          <rPr>
            <sz val="16"/>
            <color rgb="FFFF0000"/>
            <rFont val="Times New Roman"/>
            <family val="2"/>
            <charset val="204"/>
          </rPr>
          <t xml:space="preserve">
</t>
        </r>
      </is>
    </nc>
  </rcc>
  <rcv guid="{6068C3FF-17AA-48A5-A88B-2523CBAC39AE}" action="delete"/>
  <rdn rId="0" localSheetId="1" customView="1" name="Z_6068C3FF_17AA_48A5_A88B_2523CBAC39AE_.wvu.PrintArea" hidden="1" oldHidden="1">
    <formula>'на 31.01.2021'!$A$1:$J$226</formula>
    <oldFormula>'на 31.01.2021'!$A$1:$J$226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31.01.2021'!$A$7:$J$427</formula>
    <oldFormula>'на 31.01.2021'!$A$7:$J$427</oldFormula>
  </rdn>
  <rcv guid="{6068C3FF-17AA-48A5-A88B-2523CBAC39AE}" action="add"/>
</revisions>
</file>

<file path=xl/revisions/revisionLog2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068C3FF-17AA-48A5-A88B-2523CBAC39AE}" action="delete"/>
  <rdn rId="0" localSheetId="1" customView="1" name="Z_6068C3FF_17AA_48A5_A88B_2523CBAC39AE_.wvu.PrintArea" hidden="1" oldHidden="1">
    <formula>'на 31.01.2021'!$A$1:$J$226</formula>
    <oldFormula>'на 31.01.2021'!$A$1:$J$226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31.01.2021'!$A$7:$J$427</formula>
    <oldFormula>'на 31.01.2021'!$A$7:$J$427</oldFormula>
  </rdn>
  <rcv guid="{6068C3FF-17AA-48A5-A88B-2523CBAC39AE}" action="add"/>
</revisions>
</file>

<file path=xl/revisions/revisionLog2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9" sId="1">
    <oc r="B189" t="inlineStr">
      <is>
        <r>
          <t>Государственная программа "Развитие экономического потенциала"
(</t>
        </r>
        <r>
          <rPr>
            <sz val="16"/>
            <color rgb="FFFF0000"/>
            <rFont val="Times New Roman"/>
            <family val="2"/>
            <charset val="204"/>
          </rPr>
          <t>1. Субсидии на организацию предоставления государственных услуг в многофункциональных центрах предоставления государственных и муниципальных услуг;
2. Субсидии на поддержку малого и среднего предпринимательства;
3. Проведение Всероссийской переписи населения 2020 года).</t>
        </r>
      </is>
    </oc>
    <nc r="B189" t="inlineStr">
      <is>
        <r>
          <t>Государственная программа "Развитие экономического потенциала"
(1</t>
        </r>
        <r>
          <rPr>
            <sz val="16"/>
            <color rgb="FFFF0000"/>
            <rFont val="Times New Roman"/>
            <family val="2"/>
            <charset val="204"/>
          </rPr>
          <t>. Субсидии на поддержку малого и среднего предпринимательства;
2. Проведение Всероссийской переписи населения 2020 года).</t>
        </r>
      </is>
    </nc>
  </rcc>
  <rfmt sheetId="1" sqref="B189" start="0" length="2147483647">
    <dxf>
      <font>
        <color auto="1"/>
      </font>
    </dxf>
  </rfmt>
  <rcc rId="1450" sId="1">
    <oc r="B196" t="inlineStr">
      <is>
        <r>
          <rPr>
            <b/>
            <sz val="16"/>
            <rFont val="Times New Roman"/>
            <family val="1"/>
            <charset val="204"/>
          </rPr>
          <t>Государственная программа "Современная транспортная система"</t>
        </r>
        <r>
          <rPr>
            <b/>
            <sz val="16"/>
            <color rgb="FFFF0000"/>
            <rFont val="Times New Roman"/>
            <family val="2"/>
            <charset val="204"/>
          </rPr>
          <t xml:space="preserve">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а также на обработку и рассылку постановлений органов государственного контроля (надзора);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oc>
    <nc r="B196" t="inlineStr">
      <is>
        <r>
          <rPr>
            <b/>
            <sz val="16"/>
            <rFont val="Times New Roman"/>
            <family val="1"/>
            <charset val="204"/>
          </rPr>
          <t>Государственная программа "Современная транспортная система"</t>
        </r>
        <r>
          <rPr>
            <b/>
            <sz val="16"/>
            <color rgb="FFFF0000"/>
            <rFont val="Times New Roman"/>
            <family val="2"/>
            <charset val="204"/>
          </rPr>
          <t xml:space="preserve">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nc>
  </rcc>
  <rcc rId="1451" sId="1">
    <oc r="B206" t="inlineStr">
      <is>
        <r>
          <rPr>
            <b/>
            <sz val="16"/>
            <rFont val="Times New Roman"/>
            <family val="1"/>
            <charset val="204"/>
          </rPr>
          <t>Государственная программа "Развитие государственной гражданской и муниципальной службы"</t>
        </r>
        <r>
          <rPr>
            <b/>
            <sz val="16"/>
            <color rgb="FFFF0000"/>
            <rFont val="Times New Roman"/>
            <family val="2"/>
            <charset val="204"/>
          </rPr>
          <t xml:space="preserve">
</t>
        </r>
        <r>
          <rPr>
            <sz val="16"/>
            <color rgb="FFFF0000"/>
            <rFont val="Times New Roman"/>
            <family val="2"/>
            <charset val="204"/>
          </rPr>
          <t>(Осуществление переданных полномочий Российской Федерации на государственную регистрацию актов гражданского состояния)</t>
        </r>
      </is>
    </oc>
    <nc r="B206" t="inlineStr">
      <is>
        <r>
          <rPr>
            <b/>
            <sz val="16"/>
            <rFont val="Times New Roman"/>
            <family val="1"/>
            <charset val="204"/>
          </rPr>
          <t>Государственная программа "Развитие государственной гражданской и муниципальной службы"</t>
        </r>
        <r>
          <rPr>
            <b/>
            <sz val="16"/>
            <color rgb="FFFF0000"/>
            <rFont val="Times New Roman"/>
            <family val="2"/>
            <charset val="204"/>
          </rPr>
          <t xml:space="preserve">
</t>
        </r>
        <r>
          <rPr>
            <sz val="16"/>
            <color rgb="FFFF0000"/>
            <rFont val="Times New Roman"/>
            <family val="2"/>
            <charset val="204"/>
          </rPr>
          <t>(Субсидии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r>
      </is>
    </nc>
  </rcc>
  <rfmt sheetId="1" sqref="B206" start="0" length="2147483647">
    <dxf>
      <font>
        <color auto="1"/>
      </font>
    </dxf>
  </rfmt>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5" sId="1">
    <oc r="B206" t="inlineStr">
      <is>
        <r>
          <t xml:space="preserve">Государственная программа "Развитие государственной гражданской и муниципальной службы"
</t>
        </r>
        <r>
          <rPr>
            <sz val="16"/>
            <rFont val="Times New Roman"/>
            <family val="1"/>
            <charset val="204"/>
          </rPr>
          <t>(Субсидии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r>
      </is>
    </oc>
    <nc r="B206" t="inlineStr">
      <is>
        <r>
          <t xml:space="preserve">Государственная программа "Развитие государственной гражданской и муниципальной службы"
</t>
        </r>
        <r>
          <rPr>
            <sz val="16"/>
            <rFont val="Times New Roman"/>
            <family val="1"/>
            <charset val="204"/>
          </rPr>
          <t>(1. Осуществление переданных полномочий Российской Федерации на государственную регистрацию актов гражданского состояния;
2. Субсидии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r>
      </is>
    </nc>
  </rcc>
  <rcc rId="1456" sId="1">
    <oc r="B213" t="inlineStr">
      <is>
        <r>
          <rPr>
            <b/>
            <sz val="16"/>
            <rFont val="Times New Roman"/>
            <family val="1"/>
            <charset val="204"/>
          </rPr>
          <t>Государственная программа Ханты-Мансийского автономного округа – Югры "Профилактика правонарушений и обеспечение отдельных прав граждан"</t>
        </r>
        <r>
          <rPr>
            <b/>
            <sz val="16"/>
            <color rgb="FFFF0000"/>
            <rFont val="Times New Roman"/>
            <family val="2"/>
            <charset val="204"/>
          </rPr>
          <t xml:space="preserve">
</t>
        </r>
        <r>
          <rPr>
            <sz val="16"/>
            <color rgb="FFFF0000"/>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oc>
    <nc r="B213" t="inlineStr">
      <is>
        <r>
          <rPr>
            <b/>
            <sz val="16"/>
            <rFont val="Times New Roman"/>
            <family val="1"/>
            <charset val="204"/>
          </rPr>
          <t>Государственная программа Ханты-Мансийского автономного округа – Югры "Профилактика правонарушений и обеспечение отдельных прав граждан"</t>
        </r>
        <r>
          <rPr>
            <b/>
            <sz val="16"/>
            <color rgb="FFFF0000"/>
            <rFont val="Times New Roman"/>
            <family val="2"/>
            <charset val="204"/>
          </rPr>
          <t xml:space="preserve">
</t>
        </r>
        <r>
          <rPr>
            <sz val="16"/>
            <rFont val="Times New Roman"/>
            <family val="1"/>
            <charset val="204"/>
          </rPr>
          <t>(1.Субвенции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t>
        </r>
        <r>
          <rPr>
            <sz val="16"/>
            <color rgb="FFFF0000"/>
            <rFont val="Times New Roman"/>
            <family val="2"/>
            <charset val="204"/>
          </rPr>
          <t xml:space="preserve">
2</t>
        </r>
        <r>
          <rPr>
            <sz val="16"/>
            <rFont val="Times New Roman"/>
            <family val="1"/>
            <charset val="204"/>
          </rPr>
          <t>.Субсидии на создание условий для деятельности народных дружин;</t>
        </r>
        <r>
          <rPr>
            <sz val="16"/>
            <color rgb="FFFF0000"/>
            <rFont val="Times New Roman"/>
            <family val="2"/>
            <charset val="204"/>
          </rPr>
          <t xml:space="preserve">
3</t>
        </r>
        <r>
          <rPr>
            <sz val="16"/>
            <rFont val="Times New Roman"/>
            <family val="1"/>
            <charset val="204"/>
          </rPr>
          <t>.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r>
          <rPr>
            <sz val="16"/>
            <color rgb="FFFF0000"/>
            <rFont val="Times New Roman"/>
            <family val="2"/>
            <charset val="204"/>
          </rPr>
          <t xml:space="preserve">
                                                                                                                                                                                                                                                                                             </t>
        </r>
      </is>
    </nc>
  </rcc>
  <rfmt sheetId="1" sqref="B213:B215" start="0" length="2147483647">
    <dxf>
      <font>
        <color auto="1"/>
      </font>
    </dxf>
  </rfmt>
  <rcc rId="1457" sId="1" numFmtId="4">
    <oc r="C34">
      <v>453586.51</v>
    </oc>
    <nc r="C34">
      <v>399648.2</v>
    </nc>
  </rcc>
  <rcc rId="1458" sId="1" numFmtId="4">
    <oc r="D34">
      <v>475872.3</v>
    </oc>
    <nc r="D34">
      <v>399648.2</v>
    </nc>
  </rcc>
  <rcc rId="1459" sId="1" numFmtId="4">
    <oc r="E34">
      <v>335596.95</v>
    </oc>
    <nc r="E34">
      <v>9500</v>
    </nc>
  </rcc>
  <rcc rId="1460" sId="1" numFmtId="4">
    <oc r="G34">
      <v>331659.11</v>
    </oc>
    <nc r="G34">
      <v>5040.1899999999996</v>
    </nc>
  </rcc>
  <rcc rId="1461" sId="1">
    <oc r="I34">
      <f>D34-G34</f>
    </oc>
    <nc r="I34">
      <f>D34</f>
    </nc>
  </rcc>
  <rfmt sheetId="1" sqref="B33:I37" start="0" length="2147483647">
    <dxf>
      <font>
        <color auto="1"/>
      </font>
    </dxf>
  </rfmt>
  <rfmt sheetId="1" sqref="A31:A32" start="0" length="2147483647">
    <dxf>
      <font>
        <color auto="1"/>
      </font>
    </dxf>
  </rfmt>
  <rfmt sheetId="1" sqref="C31:I32" start="0" length="2147483647">
    <dxf>
      <font>
        <color auto="1"/>
      </font>
    </dxf>
  </rfmt>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5" sId="1" numFmtId="4">
    <oc r="C152">
      <v>3594.72</v>
    </oc>
    <nc r="C152">
      <v>16289</v>
    </nc>
  </rcc>
  <rcc rId="1466" sId="1" numFmtId="4">
    <oc r="D152">
      <v>20565.599999999999</v>
    </oc>
    <nc r="D152">
      <v>16289</v>
    </nc>
  </rcc>
  <rcc rId="1467" sId="1" numFmtId="4">
    <oc r="E152">
      <v>20528.939999999999</v>
    </oc>
    <nc r="E152">
      <v>0</v>
    </nc>
  </rcc>
  <rcc rId="1468" sId="1" numFmtId="4">
    <oc r="G152">
      <v>20528.939999999999</v>
    </oc>
    <nc r="G152">
      <v>0</v>
    </nc>
  </rcc>
  <rcc rId="1469" sId="1">
    <oc r="I152">
      <f>D152-G152</f>
    </oc>
    <nc r="I152">
      <f>D152</f>
    </nc>
  </rcc>
  <rfmt sheetId="1" sqref="A152:XFD152" start="0" length="2147483647">
    <dxf>
      <font>
        <color auto="1"/>
      </font>
    </dxf>
  </rfmt>
  <rcc rId="1470" sId="1" numFmtId="4">
    <oc r="C151">
      <v>175.91</v>
    </oc>
    <nc r="C151">
      <v>659.6</v>
    </nc>
  </rcc>
  <rcc rId="1471" sId="1" numFmtId="4">
    <oc r="D151">
      <v>8813.83</v>
    </oc>
    <nc r="D151">
      <v>659.6</v>
    </nc>
  </rcc>
  <rcc rId="1472" sId="1" numFmtId="4">
    <oc r="E151">
      <v>8798.1200000000008</v>
    </oc>
    <nc r="E151">
      <v>0</v>
    </nc>
  </rcc>
  <rcc rId="1473" sId="1" numFmtId="4">
    <oc r="G151">
      <v>8798.1200000000008</v>
    </oc>
    <nc r="G151">
      <v>0</v>
    </nc>
  </rcc>
  <rcc rId="1474" sId="1">
    <oc r="I151">
      <f>D151-G151</f>
    </oc>
    <nc r="I151">
      <f>D151</f>
    </nc>
  </rcc>
  <rfmt sheetId="1" sqref="A151:XFD151" start="0" length="2147483647">
    <dxf>
      <font>
        <color auto="1"/>
      </font>
    </dxf>
  </rfmt>
  <rcc rId="1475" sId="1" numFmtId="4">
    <oc r="C153">
      <v>260.32</v>
    </oc>
    <nc r="C153">
      <v>892.03</v>
    </nc>
  </rcc>
  <rcc rId="1476" sId="1" numFmtId="4">
    <oc r="D153">
      <v>1546.29</v>
    </oc>
    <nc r="D153">
      <v>892.03</v>
    </nc>
  </rcc>
  <rcc rId="1477" sId="1" numFmtId="4">
    <oc r="E153">
      <v>1543.53</v>
    </oc>
    <nc r="E153"/>
  </rcc>
  <rcc rId="1478" sId="1" numFmtId="4">
    <oc r="G153">
      <v>1543.53</v>
    </oc>
    <nc r="G153"/>
  </rcc>
  <rcc rId="1479" sId="1">
    <oc r="I153">
      <f>D153-G153</f>
    </oc>
    <nc r="I153">
      <f>D153</f>
    </nc>
  </rcc>
  <rfmt sheetId="1" sqref="A153:XFD153" start="0" length="2147483647">
    <dxf>
      <font>
        <color auto="1"/>
      </font>
    </dxf>
  </rfmt>
  <rfmt sheetId="1" sqref="A150:XFD150" start="0" length="2147483647">
    <dxf>
      <font>
        <color auto="1"/>
      </font>
    </dxf>
  </rfmt>
  <rcc rId="1480" sId="1" numFmtId="4">
    <oc r="E158">
      <v>11</v>
    </oc>
    <nc r="E158">
      <v>0</v>
    </nc>
  </rcc>
  <rcc rId="1481" sId="1" numFmtId="4">
    <oc r="G158">
      <v>11</v>
    </oc>
    <nc r="G158">
      <v>0</v>
    </nc>
  </rcc>
  <rcc rId="1482" sId="1">
    <oc r="I158">
      <f>D158-G158</f>
    </oc>
    <nc r="I158">
      <f>D158</f>
    </nc>
  </rcc>
  <rfmt sheetId="1" sqref="A156:I161" start="0" length="2147483647">
    <dxf>
      <font>
        <color auto="1"/>
      </font>
    </dxf>
  </rfmt>
  <rcc rId="1483" sId="1">
    <oc r="C163">
      <f>5670.1+47250.9</f>
    </oc>
    <nc r="C163">
      <f>4725.1+47250.9</f>
    </nc>
  </rcc>
  <rcc rId="1484" sId="1">
    <oc r="D163">
      <f>5670.1+47250.9</f>
    </oc>
    <nc r="D163">
      <f>5830.7+49141.1</f>
    </nc>
  </rcc>
  <rcc rId="1485" sId="1">
    <oc r="E163">
      <f>11340.22+2835.05</f>
    </oc>
    <nc r="E163"/>
  </rcc>
  <rcc rId="1486" sId="1">
    <oc r="G163">
      <f>11340.22+2835.05</f>
    </oc>
    <nc r="G163"/>
  </rcc>
  <rcc rId="1487" sId="1">
    <oc r="I163">
      <f>D163-G163</f>
    </oc>
    <nc r="I163">
      <f>D163</f>
    </nc>
  </rcc>
  <rfmt sheetId="1" sqref="A162:I167" start="0" length="2147483647">
    <dxf>
      <font>
        <color auto="1"/>
      </font>
    </dxf>
  </rfmt>
</revisions>
</file>

<file path=xl/revisions/revisionLog2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44:I149" start="0" length="2147483647">
    <dxf>
      <font>
        <color auto="1"/>
      </font>
    </dxf>
  </rfmt>
  <rcc rId="1488" sId="1" numFmtId="4">
    <oc r="C190">
      <v>5766</v>
    </oc>
    <nc r="C190">
      <v>5821.1</v>
    </nc>
  </rcc>
  <rcc rId="1489" sId="1" numFmtId="4">
    <oc r="D190">
      <v>0</v>
    </oc>
    <nc r="D190">
      <v>5821.1</v>
    </nc>
  </rcc>
  <rcc rId="1490" sId="1">
    <oc r="I190">
      <f>D190-G190</f>
    </oc>
    <nc r="I190">
      <f>D190</f>
    </nc>
  </rcc>
  <rfmt sheetId="1" sqref="A190:XFD190" start="0" length="2147483647">
    <dxf>
      <font>
        <color auto="1"/>
      </font>
    </dxf>
  </rfmt>
  <rcc rId="1491" sId="1" numFmtId="4">
    <oc r="C191">
      <v>273832.3</v>
    </oc>
    <nc r="C191">
      <v>13241.3</v>
    </nc>
  </rcc>
  <rcc rId="1492" sId="1" numFmtId="4">
    <oc r="D191">
      <v>273832.3</v>
    </oc>
    <nc r="D191">
      <v>13241.3</v>
    </nc>
  </rcc>
  <rcc rId="1493" sId="1" numFmtId="4">
    <oc r="E191">
      <f>G191</f>
    </oc>
    <nc r="E191">
      <v>0</v>
    </nc>
  </rcc>
  <rcc rId="1494" sId="1" numFmtId="4">
    <oc r="G191">
      <v>273778.94</v>
    </oc>
    <nc r="G191">
      <v>0</v>
    </nc>
  </rcc>
  <rcc rId="1495" sId="1">
    <oc r="I191">
      <f>D191-G191</f>
    </oc>
    <nc r="I191">
      <f>D191</f>
    </nc>
  </rcc>
  <rcc rId="1496" sId="1" numFmtId="4">
    <oc r="C192">
      <v>16635.28</v>
    </oc>
    <nc r="C192">
      <v>1471.26</v>
    </nc>
  </rcc>
  <rcc rId="1497" sId="1" numFmtId="4">
    <oc r="D192">
      <v>16635.28</v>
    </oc>
    <nc r="D192">
      <v>1471.26</v>
    </nc>
  </rcc>
  <rcc rId="1498" sId="1" numFmtId="4">
    <oc r="E192">
      <f>G192</f>
    </oc>
    <nc r="E192">
      <v>0</v>
    </nc>
  </rcc>
  <rcc rId="1499" sId="1" numFmtId="4">
    <oc r="G192">
      <v>16632.490000000002</v>
    </oc>
    <nc r="G192">
      <v>0</v>
    </nc>
  </rcc>
  <rcc rId="1500" sId="1">
    <oc r="I192">
      <f>D192-G192</f>
    </oc>
    <nc r="I192">
      <f>D192</f>
    </nc>
  </rcc>
  <rfmt sheetId="1" sqref="A191:XFD193" start="0" length="2147483647">
    <dxf>
      <font>
        <color auto="1"/>
      </font>
    </dxf>
  </rfmt>
  <rfmt sheetId="1" sqref="A194:XFD194" start="0" length="2147483647">
    <dxf>
      <font>
        <color auto="1"/>
      </font>
    </dxf>
  </rfmt>
  <rfmt sheetId="1" sqref="A189:I189" start="0" length="2147483647">
    <dxf>
      <font>
        <color auto="1"/>
      </font>
    </dxf>
  </rfmt>
</revisions>
</file>

<file path=xl/revisions/revisionLog2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1" sId="1" odxf="1" dxf="1">
    <oc r="B15" t="inlineStr">
      <is>
        <r>
          <rPr>
            <b/>
            <sz val="16"/>
            <rFont val="Times New Roman"/>
            <family val="1"/>
            <charset val="204"/>
          </rPr>
          <t>Государственная программа "Современное здравоохранение"</t>
        </r>
        <r>
          <rPr>
            <b/>
            <sz val="16"/>
            <color rgb="FFFF0000"/>
            <rFont val="Times New Roman"/>
            <family val="2"/>
            <charset val="204"/>
          </rPr>
          <t xml:space="preserve">
</t>
        </r>
        <r>
          <rPr>
            <sz val="16"/>
            <color rgb="FFFF0000"/>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is>
    </oc>
    <nc r="B15" t="inlineStr">
      <is>
        <r>
          <rPr>
            <b/>
            <sz val="16"/>
            <rFont val="Times New Roman"/>
            <family val="1"/>
            <charset val="204"/>
          </rPr>
          <t xml:space="preserve">Государственная программа "Современное здравоохранение"
</t>
        </r>
        <r>
          <rPr>
            <sz val="16"/>
            <rFont val="Times New Roman"/>
            <family val="1"/>
            <charset val="204"/>
          </rPr>
          <t>(1. Субвенции на организацию осуществления мероприятий по проведению дезинсекции и дератизации в Ханты-Мансийском автономном округе - Югре.)</t>
        </r>
      </is>
    </nc>
    <odxf>
      <font>
        <sz val="16"/>
        <color rgb="FFFF0000"/>
      </font>
    </odxf>
    <ndxf>
      <font>
        <sz val="16"/>
        <color auto="1"/>
      </font>
    </ndxf>
  </rcc>
  <rfmt sheetId="1" sqref="B16:B20" start="0" length="2147483647">
    <dxf>
      <font>
        <color auto="1"/>
      </font>
    </dxf>
  </rfmt>
  <rfmt sheetId="1" sqref="C15:D18" start="0" length="2147483647">
    <dxf>
      <font>
        <color auto="1"/>
      </font>
    </dxf>
  </rfmt>
  <rcc rId="1502" sId="1" numFmtId="4">
    <oc r="G17">
      <v>3197.6</v>
    </oc>
    <nc r="G17">
      <v>0</v>
    </nc>
  </rcc>
  <rcc rId="1503" sId="1" numFmtId="4">
    <oc r="E17">
      <v>3197.6</v>
    </oc>
    <nc r="E17">
      <v>0</v>
    </nc>
  </rcc>
  <rfmt sheetId="1" sqref="A15:A20" start="0" length="2147483647">
    <dxf>
      <font>
        <color auto="1"/>
      </font>
    </dxf>
  </rfmt>
  <rfmt sheetId="1" sqref="I15:I17" start="0" length="2147483647">
    <dxf>
      <font>
        <color auto="1"/>
      </font>
    </dxf>
  </rfmt>
  <rcv guid="{CCF533A2-322B-40E2-88B2-065E6D1D35B4}" action="delete"/>
  <rdn rId="0" localSheetId="1" customView="1" name="Z_CCF533A2_322B_40E2_88B2_065E6D1D35B4_.wvu.PrintArea" hidden="1" oldHidden="1">
    <formula>'на 31.01.2021'!$A$1:$J$226</formula>
    <oldFormula>'на 31.01.2021'!$A$1:$J$226</oldFormula>
  </rdn>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7" sId="1" odxf="1" dxf="1">
    <oc r="J15" t="inlineStr">
      <is>
        <r>
          <rPr>
            <u/>
            <sz val="16"/>
            <color rgb="FFFF0000"/>
            <rFont val="Times New Roman"/>
            <family val="1"/>
            <charset val="204"/>
          </rPr>
          <t>ДГХ:</t>
        </r>
        <r>
          <rPr>
            <sz val="16"/>
            <color rgb="FFFF0000"/>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
</t>
        </r>
        <r>
          <rPr>
            <u/>
            <sz val="16"/>
            <color rgb="FFFF0000"/>
            <rFont val="Times New Roman"/>
            <family val="1"/>
            <charset val="204"/>
          </rPr>
          <t>АГ:</t>
        </r>
        <r>
          <rPr>
            <sz val="16"/>
            <color rgb="FFFF0000"/>
            <rFont val="Times New Roman"/>
            <family val="1"/>
            <charset val="204"/>
          </rPr>
          <t xml:space="preserve"> в рамках реализации государственной программы произведена выплата заработной платы и оплата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is>
    </oc>
    <nc r="J15" t="inlineStr">
      <is>
        <t xml:space="preserve">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t>
      </is>
    </nc>
    <odxf>
      <font>
        <sz val="16"/>
        <color rgb="FFFF0000"/>
      </font>
    </odxf>
    <ndxf>
      <font>
        <sz val="16"/>
        <color auto="1"/>
      </font>
    </ndxf>
  </rcc>
</revisions>
</file>

<file path=xl/revisions/revisionLog2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7" start="0" length="2147483647">
    <dxf>
      <font>
        <color auto="1"/>
      </font>
    </dxf>
  </rfmt>
  <rcc rId="1508" sId="1">
    <oc r="B57" t="inlineStr">
      <is>
        <r>
          <rPr>
            <b/>
            <sz val="16"/>
            <rFont val="Times New Roman"/>
            <family val="1"/>
            <charset val="204"/>
          </rPr>
          <t>Государственная программа "Развитие агропромышленного комплекса"</t>
        </r>
        <r>
          <rPr>
            <b/>
            <sz val="16"/>
            <color rgb="FFFF0000"/>
            <rFont val="Times New Roman"/>
            <family val="2"/>
            <charset val="204"/>
          </rPr>
          <t xml:space="preserve">
(</t>
        </r>
        <r>
          <rPr>
            <sz val="16"/>
            <color rgb="FFFF0000"/>
            <rFont val="Times New Roman"/>
            <family val="2"/>
            <charset val="204"/>
          </rPr>
          <t xml:space="preserve">1. Субвенции на повышение эффективности использования и развитие ресурсного потенциала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животноводства, переработку и реализацию продукции животноводства) </t>
        </r>
      </is>
    </oc>
    <nc r="B57" t="inlineStr">
      <is>
        <r>
          <rPr>
            <b/>
            <sz val="16"/>
            <rFont val="Times New Roman"/>
            <family val="1"/>
            <charset val="204"/>
          </rPr>
          <t>Государственная программа "Развитие агропромышленного комплекса"</t>
        </r>
        <r>
          <rPr>
            <b/>
            <sz val="16"/>
            <color rgb="FFFF0000"/>
            <rFont val="Times New Roman"/>
            <family val="2"/>
            <charset val="204"/>
          </rPr>
          <t xml:space="preserve">
(</t>
        </r>
        <r>
          <rPr>
            <sz val="16"/>
            <color rgb="FFFF0000"/>
            <rFont val="Times New Roman"/>
            <family val="2"/>
            <charset val="204"/>
          </rPr>
          <t xml:space="preserve">1. Субвенции на развитие рыбохозяйственного комплекса;
</t>
        </r>
        <r>
          <rPr>
            <sz val="16"/>
            <rFont val="Times New Roman"/>
            <family val="1"/>
            <charset val="204"/>
          </rPr>
          <t>2. Субвенции на организацию мероприятий при осуществлении деятельности по обращению с животными без владельцев;</t>
        </r>
        <r>
          <rPr>
            <sz val="16"/>
            <color rgb="FFFF0000"/>
            <rFont val="Times New Roman"/>
            <family val="2"/>
            <charset val="204"/>
          </rPr>
          <t xml:space="preserve">
3. Субвенции на поддержку и развитие животноводства;
4. Субвенции на поддержку и развитие малых форм хозяйствования)</t>
        </r>
      </is>
    </nc>
  </rcc>
  <rfmt sheetId="1" sqref="B57" start="0" length="2147483647">
    <dxf>
      <font>
        <color auto="1"/>
      </font>
    </dxf>
  </rfmt>
  <rfmt sheetId="1" sqref="B58:B62" start="0" length="2147483647">
    <dxf>
      <font>
        <color auto="1"/>
      </font>
    </dxf>
  </rfmt>
  <rcc rId="1509" sId="1" numFmtId="4">
    <oc r="C59">
      <v>5613.9</v>
    </oc>
    <nc r="C59">
      <v>8397.2999999999993</v>
    </nc>
  </rcc>
  <rcc rId="1510" sId="1" numFmtId="4">
    <oc r="D59">
      <v>14271.8</v>
    </oc>
    <nc r="D59">
      <v>8397.2999999999993</v>
    </nc>
  </rcc>
  <rcc rId="1511" sId="1" numFmtId="4">
    <oc r="E59">
      <v>14271.8</v>
    </oc>
    <nc r="E59">
      <v>0</v>
    </nc>
  </rcc>
  <rcc rId="1512" sId="1" numFmtId="4">
    <oc r="G59">
      <v>14271.8</v>
    </oc>
    <nc r="G59">
      <v>0</v>
    </nc>
  </rcc>
  <rfmt sheetId="1" sqref="C57:I59" start="0" length="2147483647">
    <dxf>
      <font>
        <color auto="1"/>
      </font>
    </dxf>
  </rfmt>
  <rcc rId="1513" sId="1">
    <oc r="J15" t="inlineStr">
      <is>
        <t xml:space="preserve">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t>
      </is>
    </oc>
    <nc r="J15" t="inlineStr">
      <is>
        <t>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t>
      </is>
    </nc>
  </rcc>
  <rcc rId="1514" sId="1">
    <oc r="J57" t="inlineStr">
      <is>
        <r>
          <rPr>
            <u/>
            <sz val="16"/>
            <color rgb="FFFF0000"/>
            <rFont val="Times New Roman"/>
            <family val="1"/>
            <charset val="204"/>
          </rPr>
          <t>КУИ</t>
        </r>
        <r>
          <rPr>
            <sz val="16"/>
            <color rgb="FFFF0000"/>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2"/>
            <charset val="204"/>
          </rPr>
          <t xml:space="preserve">
</t>
        </r>
        <r>
          <rPr>
            <sz val="16"/>
            <color rgb="FFFF0000"/>
            <rFont val="Times New Roman"/>
            <family val="1"/>
            <charset val="204"/>
          </rPr>
          <t xml:space="preserve">
</t>
        </r>
        <r>
          <rPr>
            <u/>
            <sz val="16"/>
            <color rgb="FFFF0000"/>
            <rFont val="Times New Roman"/>
            <family val="1"/>
            <charset val="204"/>
          </rPr>
          <t>ДГХ</t>
        </r>
        <r>
          <rPr>
            <sz val="16"/>
            <color rgb="FFFF0000"/>
            <rFont val="Times New Roman"/>
            <family val="1"/>
            <charset val="204"/>
          </rPr>
          <t xml:space="preserve">: В рамках реализации мероприятий программы выполнены работы по отлову, транспортировке, содержанию, регулированию численности и утилизации безнадзорных и бродячих домашних животных на сумму 4 438,4 тыс.руб. За счет средств окружного бюджета отловлено 312 голов. 
Средства окружного бюджета исполнены в полном объеме.
</t>
        </r>
        <r>
          <rPr>
            <u/>
            <sz val="16"/>
            <color rgb="FFFF0000"/>
            <rFont val="Times New Roman"/>
            <family val="1"/>
            <charset val="204"/>
          </rPr>
          <t>УБУиО</t>
        </r>
        <r>
          <rPr>
            <sz val="16"/>
            <color rgb="FFFF0000"/>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is>
    </oc>
    <n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подсоных хозяйств), в целях возмещения недополученных доходов и (или) финансового обеспечения (возмещения) затрат.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t>
        </r>
        <r>
          <rPr>
            <sz val="16"/>
            <color rgb="FFFF0000"/>
            <rFont val="Times New Roman"/>
            <family val="1"/>
            <charset val="204"/>
          </rPr>
          <t xml:space="preserve">
</t>
        </r>
      </is>
    </nc>
  </rcc>
  <rcv guid="{CCF533A2-322B-40E2-88B2-065E6D1D35B4}" action="delete"/>
  <rdn rId="0" localSheetId="1" customView="1" name="Z_CCF533A2_322B_40E2_88B2_065E6D1D35B4_.wvu.PrintArea" hidden="1" oldHidden="1">
    <formula>'на 31.01.2021'!$A$1:$J$226</formula>
    <oldFormula>'на 31.01.2021'!$A$1:$J$226</oldFormula>
  </rdn>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74:A181" start="0" length="2147483647">
    <dxf>
      <font>
        <color auto="1"/>
      </font>
    </dxf>
  </rfmt>
</revisions>
</file>

<file path=xl/revisions/revisionLog2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8" sId="1" numFmtId="4">
    <oc r="C179">
      <v>31925.47</v>
    </oc>
    <nc r="C179">
      <v>35165.339999999997</v>
    </nc>
  </rcc>
  <rcc rId="1519" sId="1" numFmtId="4">
    <oc r="D179">
      <v>30616.9</v>
    </oc>
    <nc r="D179">
      <v>36367.69</v>
    </nc>
  </rcc>
  <rfmt sheetId="1" sqref="B179:D179" start="0" length="2147483647">
    <dxf>
      <font>
        <color auto="1"/>
      </font>
    </dxf>
  </rfmt>
  <rcc rId="1520" sId="1" numFmtId="4">
    <oc r="G179">
      <v>30614.65</v>
    </oc>
    <nc r="G179">
      <v>0</v>
    </nc>
  </rcc>
  <rcc rId="1521" sId="1" numFmtId="4">
    <oc r="C178">
      <v>79540.070000000007</v>
    </oc>
    <nc r="C178">
      <v>79764.899999999994</v>
    </nc>
  </rcc>
  <rcc rId="1522" sId="1" numFmtId="4">
    <oc r="D178">
      <f>81397.18+646.4</f>
    </oc>
    <nc r="D178">
      <v>82698.600000000006</v>
    </nc>
  </rcc>
  <rcc rId="1523" sId="1" numFmtId="4">
    <oc r="E178">
      <v>81397.06</v>
    </oc>
    <nc r="E178">
      <v>0</v>
    </nc>
  </rcc>
  <rcc rId="1524" sId="1" numFmtId="4">
    <oc r="G178">
      <v>81397.06</v>
    </oc>
    <nc r="G178">
      <v>0</v>
    </nc>
  </rcc>
  <rfmt sheetId="1" sqref="C178:D178" start="0" length="2147483647">
    <dxf>
      <font>
        <color auto="1"/>
      </font>
    </dxf>
  </rfmt>
  <rcc rId="1525" sId="1" numFmtId="4">
    <oc r="C177">
      <v>33462.300000000003</v>
    </oc>
    <nc r="C177">
      <v>32495.3</v>
    </nc>
  </rcc>
  <rcc rId="1526" sId="1" numFmtId="4">
    <oc r="D177">
      <v>32533.47</v>
    </oc>
    <nc r="D177">
      <v>34371</v>
    </nc>
  </rcc>
  <rcc rId="1527" sId="1" numFmtId="4">
    <oc r="E177">
      <v>32533.47</v>
    </oc>
    <nc r="E177">
      <v>0</v>
    </nc>
  </rcc>
  <rcc rId="1528" sId="1" numFmtId="4">
    <oc r="G177">
      <v>32533.47</v>
    </oc>
    <nc r="G177">
      <v>0</v>
    </nc>
  </rcc>
  <rfmt sheetId="1" sqref="C177:D177" start="0" length="2147483647">
    <dxf>
      <font>
        <color auto="1"/>
      </font>
    </dxf>
  </rfmt>
  <rfmt sheetId="1" sqref="B177:B178" start="0" length="2147483647">
    <dxf>
      <font>
        <color auto="1"/>
      </font>
    </dxf>
  </rfmt>
  <rfmt sheetId="1" sqref="B180" start="0" length="2147483647">
    <dxf>
      <font>
        <color auto="1"/>
      </font>
    </dxf>
  </rfmt>
  <rcc rId="1529" sId="1" numFmtId="4">
    <oc r="C181">
      <v>129662.49</v>
    </oc>
    <nc r="C181">
      <v>131228.93</v>
    </nc>
  </rcc>
  <rcc rId="1530" sId="1" numFmtId="4">
    <oc r="D181">
      <v>74428.83</v>
    </oc>
    <nc r="D181">
      <v>131228.93</v>
    </nc>
  </rcc>
  <rcc rId="1531" sId="1" numFmtId="4">
    <oc r="E181">
      <f>G181</f>
    </oc>
    <nc r="E181">
      <v>0</v>
    </nc>
  </rcc>
  <rcc rId="1532" sId="1" numFmtId="4">
    <oc r="G181">
      <v>74071.41</v>
    </oc>
    <nc r="G181">
      <v>0</v>
    </nc>
  </rcc>
  <rfmt sheetId="1" sqref="B181:I181" start="0" length="2147483647">
    <dxf>
      <font>
        <color auto="1"/>
      </font>
    </dxf>
  </rfmt>
  <rfmt sheetId="1" sqref="I177:I179" start="0" length="2147483647">
    <dxf>
      <font>
        <color auto="1"/>
      </font>
    </dxf>
  </rfmt>
  <rfmt sheetId="1" sqref="C174:I176" start="0" length="2147483647">
    <dxf>
      <font>
        <color auto="1"/>
      </font>
    </dxf>
  </rfmt>
</revisions>
</file>

<file path=xl/revisions/revisionLog2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3" sId="1" numFmtId="4">
    <oc r="C207">
      <v>29017.3</v>
    </oc>
    <nc r="C207">
      <v>24101.4</v>
    </nc>
  </rcc>
  <rcc rId="1534" sId="1" numFmtId="4">
    <oc r="D207">
      <v>29017.3</v>
    </oc>
    <nc r="D207">
      <v>24828.2</v>
    </nc>
  </rcc>
  <rcc rId="1535" sId="1" numFmtId="4">
    <oc r="E207">
      <v>29017.3</v>
    </oc>
    <nc r="E207">
      <v>1012.07</v>
    </nc>
  </rcc>
  <rcc rId="1536" sId="1" numFmtId="4">
    <oc r="G207">
      <v>29017.3</v>
    </oc>
    <nc r="G207">
      <v>1012.07</v>
    </nc>
  </rcc>
  <rcc rId="1537" sId="1">
    <oc r="I207">
      <f>D207-G207</f>
    </oc>
    <nc r="I207">
      <f>D207</f>
    </nc>
  </rcc>
  <rcc rId="1538" sId="1" numFmtId="4">
    <oc r="C208">
      <v>6608.4</v>
    </oc>
    <nc r="C208">
      <v>7561.6</v>
    </nc>
  </rcc>
  <rcc rId="1539" sId="1" numFmtId="4">
    <oc r="D208">
      <v>6781.4</v>
    </oc>
    <nc r="D208">
      <v>7521.8</v>
    </nc>
  </rcc>
  <rcc rId="1540" sId="1" numFmtId="4">
    <oc r="E208">
      <v>6781.4</v>
    </oc>
    <nc r="E208">
      <v>1200</v>
    </nc>
  </rcc>
  <rcc rId="1541" sId="1" numFmtId="4">
    <oc r="G208">
      <v>6733</v>
    </oc>
    <nc r="G208">
      <v>673.2</v>
    </nc>
  </rcc>
  <rcc rId="1542" sId="1">
    <oc r="I208">
      <f>D208-G208</f>
    </oc>
    <nc r="I208">
      <f>D208</f>
    </nc>
  </rcc>
  <rfmt sheetId="1" sqref="A206:I210" start="0" length="2147483647">
    <dxf>
      <font>
        <color auto="1"/>
      </font>
    </dxf>
  </rfmt>
  <rcc rId="1543" sId="1" numFmtId="4">
    <oc r="C216">
      <v>76.099999999999994</v>
    </oc>
    <nc r="C216">
      <v>64.2</v>
    </nc>
  </rcc>
  <rcc rId="1544" sId="1" numFmtId="4">
    <oc r="D216">
      <v>74.7</v>
    </oc>
    <nc r="D216">
      <v>64.2</v>
    </nc>
  </rcc>
  <rcc rId="1545" sId="1" numFmtId="4">
    <oc r="E216">
      <v>74.650000000000006</v>
    </oc>
    <nc r="E216">
      <v>0</v>
    </nc>
  </rcc>
  <rcc rId="1546" sId="1" numFmtId="4">
    <oc r="G216">
      <v>74.650000000000006</v>
    </oc>
    <nc r="G216">
      <v>0</v>
    </nc>
  </rcc>
  <rcc rId="1547" sId="1">
    <oc r="I216">
      <f>D216-G216</f>
    </oc>
    <nc r="I216">
      <f>D216</f>
    </nc>
  </rcc>
  <rcc rId="1548" sId="1" numFmtId="4">
    <oc r="C217">
      <v>12095.2</v>
    </oc>
    <nc r="C217">
      <v>724.11</v>
    </nc>
  </rcc>
  <rcc rId="1549" sId="1" numFmtId="4">
    <oc r="D217">
      <v>12022.6</v>
    </oc>
    <nc r="D217">
      <v>724.11</v>
    </nc>
  </rcc>
  <rcc rId="1550" sId="1">
    <o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со снижением фактических затрат на услуги связи, коммунальные и транспортные услуги.
     </t>
        </r>
        <r>
          <rPr>
            <u/>
            <sz val="16"/>
            <color rgb="FFFF0000"/>
            <rFont val="Times New Roman"/>
            <family val="2"/>
            <charset val="204"/>
          </rPr>
          <t/>
        </r>
      </is>
    </oc>
    <n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t>
        </r>
        <r>
          <rPr>
            <sz val="16"/>
            <rFont val="Times New Roman"/>
            <family val="1"/>
            <charset val="204"/>
          </rPr>
          <t xml:space="preserve">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t>
        </r>
        <r>
          <rPr>
            <sz val="16"/>
            <color rgb="FFFF0000"/>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со снижением фактических затрат на услуги связи, коммунальные и транспортные услуги.
     </t>
        </r>
        <r>
          <rPr>
            <u/>
            <sz val="16"/>
            <color rgb="FFFF0000"/>
            <rFont val="Times New Roman"/>
            <family val="2"/>
            <charset val="204"/>
          </rPr>
          <t/>
        </r>
      </is>
    </nc>
  </rcc>
</revisions>
</file>

<file path=xl/revisions/revisionLog2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1" sId="1">
    <oc r="B174" t="inlineStr">
      <is>
        <r>
          <rPr>
            <b/>
            <sz val="16"/>
            <rFont val="Times New Roman"/>
            <family val="1"/>
            <charset val="204"/>
          </rPr>
          <t xml:space="preserve">Государственная программа «Жилищно-коммунальный комплекс и городская среда» </t>
        </r>
        <r>
          <rPr>
            <b/>
            <sz val="16"/>
            <color rgb="FFFF0000"/>
            <rFont val="Times New Roman"/>
            <family val="2"/>
            <charset val="204"/>
          </rPr>
          <t xml:space="preserve">
(</t>
        </r>
        <r>
          <rPr>
            <sz val="16"/>
            <color rgb="FFFF0000"/>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2.Субсидии на реализацию программ формирования современной городской среды;
3.Субсидии на реализацию полномочий в сфере жилищно-коммунального комплекса;
4.Субсидии на реализацию программ формирования современной городской среды;
5.Субсидии на возмещение расходов организации за доставку населению сжиженного газа для бытовых нужд;
6.Субсидия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t>
        </r>
      </is>
    </oc>
    <nc r="B174" t="inlineStr">
      <is>
        <r>
          <rPr>
            <b/>
            <sz val="16"/>
            <rFont val="Times New Roman"/>
            <family val="1"/>
            <charset val="204"/>
          </rPr>
          <t xml:space="preserve">Государственная программа «Жилищно-коммунальный комплекс и городская среда» </t>
        </r>
        <r>
          <rPr>
            <b/>
            <sz val="16"/>
            <color rgb="FFFF0000"/>
            <rFont val="Times New Roman"/>
            <family val="2"/>
            <charset val="204"/>
          </rPr>
          <t xml:space="preserve">
</t>
        </r>
        <r>
          <rPr>
            <b/>
            <sz val="16"/>
            <rFont val="Times New Roman"/>
            <family val="1"/>
            <charset val="204"/>
          </rPr>
          <t>(</t>
        </r>
        <r>
          <rPr>
            <sz val="16"/>
            <rFont val="Times New Roman"/>
            <family val="1"/>
            <charset val="204"/>
          </rPr>
          <t xml:space="preserve">1.Субвенции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t>
        </r>
        <r>
          <rPr>
            <sz val="16"/>
            <color rgb="FFFF0000"/>
            <rFont val="Times New Roman"/>
            <family val="2"/>
            <charset val="204"/>
          </rPr>
          <t xml:space="preserve">
</t>
        </r>
        <r>
          <rPr>
            <sz val="16"/>
            <rFont val="Times New Roman"/>
            <family val="1"/>
            <charset val="204"/>
          </rPr>
          <t>2.Субсидии на реализацию программ формирования современной городской среды;</t>
        </r>
        <r>
          <rPr>
            <sz val="16"/>
            <color rgb="FFFF0000"/>
            <rFont val="Times New Roman"/>
            <family val="2"/>
            <charset val="204"/>
          </rPr>
          <t xml:space="preserve">
</t>
        </r>
        <r>
          <rPr>
            <sz val="16"/>
            <rFont val="Times New Roman"/>
            <family val="1"/>
            <charset val="204"/>
          </rPr>
          <t>3.Субсидии на реализацию полномочий в сфере жилищно-коммунального комплекса;</t>
        </r>
        <r>
          <rPr>
            <sz val="16"/>
            <color rgb="FFFF0000"/>
            <rFont val="Times New Roman"/>
            <family val="2"/>
            <charset val="204"/>
          </rPr>
          <t xml:space="preserve">
</t>
        </r>
        <r>
          <rPr>
            <sz val="16"/>
            <rFont val="Times New Roman"/>
            <family val="1"/>
            <charset val="204"/>
          </rPr>
          <t>4.Субсидии на реализацию программ формирования современной городской среды;</t>
        </r>
        <r>
          <rPr>
            <sz val="16"/>
            <color rgb="FFFF0000"/>
            <rFont val="Times New Roman"/>
            <family val="2"/>
            <charset val="204"/>
          </rPr>
          <t xml:space="preserve">
</t>
        </r>
        <r>
          <rPr>
            <sz val="16"/>
            <rFont val="Times New Roman"/>
            <family val="1"/>
            <charset val="204"/>
          </rPr>
          <t>5.Субсидии на возмещение расходов организации за доставку населению сжиженного газа для бытовых нужд)</t>
        </r>
        <r>
          <rPr>
            <sz val="16"/>
            <color rgb="FFFF0000"/>
            <rFont val="Times New Roman"/>
            <family val="2"/>
            <charset val="204"/>
          </rPr>
          <t xml:space="preserve">
</t>
        </r>
      </is>
    </nc>
  </rcc>
</revisions>
</file>

<file path=xl/revisions/revisionLog2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
    <o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t>
        </r>
        <r>
          <rPr>
            <sz val="16"/>
            <rFont val="Times New Roman"/>
            <family val="1"/>
            <charset val="204"/>
          </rPr>
          <t xml:space="preserve">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t>
        </r>
        <r>
          <rPr>
            <sz val="16"/>
            <color rgb="FFFF0000"/>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со снижением фактических затрат на услуги связи, коммунальные и транспортные услуги.
     </t>
        </r>
        <r>
          <rPr>
            <u/>
            <sz val="16"/>
            <color rgb="FFFF0000"/>
            <rFont val="Times New Roman"/>
            <family val="2"/>
            <charset val="204"/>
          </rPr>
          <t/>
        </r>
      </is>
    </oc>
    <n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sz val="16"/>
            <color rgb="FFFF0000"/>
            <rFont val="Times New Roman"/>
            <family val="1"/>
            <charset val="204"/>
          </rPr>
          <t xml:space="preserve">    </t>
        </r>
        <r>
          <rPr>
            <u/>
            <sz val="16"/>
            <color rgb="FFFF0000"/>
            <rFont val="Times New Roman"/>
            <family val="2"/>
            <charset val="204"/>
          </rPr>
          <t/>
        </r>
      </is>
    </nc>
  </rcc>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175" start="0" length="2147483647">
    <dxf>
      <font>
        <color auto="1"/>
      </font>
    </dxf>
  </rfmt>
  <rfmt sheetId="1" sqref="K175" start="0" length="2147483647">
    <dxf>
      <font>
        <sz val="18"/>
      </font>
    </dxf>
  </rfmt>
  <rcc rId="1556" sId="1">
    <o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1006,19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- 646,4 -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невозможностью использования средств по причине их позднего поступления в конце года (29.12.2020).
</t>
      </is>
    </oc>
    <n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31.01.2021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31.01.2021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31.01.2021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nc>
  </rcc>
  <rcv guid="{CCF533A2-322B-40E2-88B2-065E6D1D35B4}" action="delete"/>
  <rdn rId="0" localSheetId="1" customView="1" name="Z_CCF533A2_322B_40E2_88B2_065E6D1D35B4_.wvu.PrintArea" hidden="1" oldHidden="1">
    <formula>'на 31.01.2021'!$A$1:$J$226</formula>
    <oldFormula>'на 31.01.2021'!$A$1:$J$226</oldFormula>
  </rdn>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0" sId="1">
    <o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31.01.2021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31.01.2021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31.01.2021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oc>
    <n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31.01.2021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31.01.2021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31.01.2021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nc>
  </rcc>
</revisions>
</file>

<file path=xl/revisions/revisionLog2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1" sId="1">
    <oc r="J196" t="inlineStr">
      <is>
        <r>
          <rPr>
            <u/>
            <sz val="16"/>
            <color rgb="FFFF0000"/>
            <rFont val="Times New Roman"/>
            <family val="1"/>
            <charset val="204"/>
          </rPr>
          <t>ДГХ</t>
        </r>
        <r>
          <rPr>
            <sz val="16"/>
            <color rgb="FFFF0000"/>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u/>
            <sz val="16"/>
            <color rgb="FFFF0000"/>
            <rFont val="Times New Roman"/>
            <family val="1"/>
            <charset val="204"/>
          </rPr>
          <t>ДАиГ</t>
        </r>
        <r>
          <rPr>
            <sz val="16"/>
            <color rgb="FFFF0000"/>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u/>
            <sz val="16"/>
            <color rgb="FFFF0000"/>
            <rFont val="Times New Roman"/>
            <family val="1"/>
            <charset val="204"/>
          </rPr>
          <t>АГ:</t>
        </r>
        <r>
          <rPr>
            <sz val="16"/>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Оборудование поставлено, установлено на 5 объектах АПК "Безопасный город" и оплачено.
      </t>
        </r>
      </is>
    </oc>
    <nc r="J196" t="inlineStr">
      <is>
        <r>
          <rPr>
            <u/>
            <sz val="16"/>
            <color rgb="FFFF0000"/>
            <rFont val="Times New Roman"/>
            <family val="1"/>
            <charset val="204"/>
          </rPr>
          <t>ДГХ</t>
        </r>
        <r>
          <rPr>
            <sz val="16"/>
            <color rgb="FFFF0000"/>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u/>
            <sz val="16"/>
            <color rgb="FFFF0000"/>
            <rFont val="Times New Roman"/>
            <family val="1"/>
            <charset val="204"/>
          </rPr>
          <t>ДАиГ</t>
        </r>
        <r>
          <rPr>
            <sz val="16"/>
            <color rgb="FFFF0000"/>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t>
        </r>
      </is>
    </nc>
  </rcc>
</revisions>
</file>

<file path=xl/revisions/revisionLog2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83" start="0" length="2147483647">
    <dxf>
      <font>
        <color auto="1"/>
      </font>
    </dxf>
  </rfmt>
  <rfmt sheetId="1" sqref="B183:B188" start="0" length="2147483647">
    <dxf>
      <font>
        <color auto="1"/>
      </font>
    </dxf>
  </rfmt>
  <rcc rId="1562" sId="1" numFmtId="4">
    <oc r="C185">
      <v>281.5</v>
    </oc>
    <nc r="C185">
      <v>282.10000000000002</v>
    </nc>
  </rcc>
  <rcc rId="1563" sId="1" numFmtId="4">
    <oc r="E185">
      <v>282.10000000000002</v>
    </oc>
    <nc r="E185">
      <v>0</v>
    </nc>
  </rcc>
  <rcc rId="1564" sId="1" numFmtId="4">
    <oc r="G185">
      <v>282.10000000000002</v>
    </oc>
    <nc r="G185">
      <v>0</v>
    </nc>
  </rcc>
  <rfmt sheetId="1" sqref="C183:I185" start="0" length="2147483647">
    <dxf>
      <font>
        <color auto="1"/>
      </font>
    </dxf>
  </rfmt>
  <rfmt sheetId="1" sqref="B197:B201" start="0" length="2147483647">
    <dxf>
      <font>
        <color auto="1"/>
      </font>
    </dxf>
  </rfmt>
  <rfmt sheetId="1" sqref="A196" start="0" length="2147483647">
    <dxf>
      <font>
        <color auto="1"/>
      </font>
    </dxf>
  </rfmt>
  <rcc rId="1565" sId="1" odxf="1" dxf="1">
    <oc r="B196" t="inlineStr">
      <is>
        <r>
          <rPr>
            <b/>
            <sz val="16"/>
            <rFont val="Times New Roman"/>
            <family val="1"/>
            <charset val="204"/>
          </rPr>
          <t>Государственная программа "Современная транспортная система"</t>
        </r>
        <r>
          <rPr>
            <b/>
            <sz val="16"/>
            <color rgb="FFFF0000"/>
            <rFont val="Times New Roman"/>
            <family val="2"/>
            <charset val="204"/>
          </rPr>
          <t xml:space="preserve">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oc>
    <nc r="B196" t="inlineStr">
      <is>
        <r>
          <rPr>
            <b/>
            <sz val="16"/>
            <rFont val="Times New Roman"/>
            <family val="1"/>
            <charset val="204"/>
          </rPr>
          <t xml:space="preserve">Государственная программа "Современная транспортная система"
</t>
        </r>
        <r>
          <rPr>
            <sz val="16"/>
            <rFont val="Times New Roman"/>
            <family val="1"/>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3.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nc>
    <odxf>
      <font>
        <sz val="16"/>
        <color rgb="FFFF0000"/>
      </font>
    </odxf>
    <ndxf>
      <font>
        <sz val="16"/>
        <color auto="1"/>
      </font>
    </ndxf>
  </rcc>
  <rcc rId="1566" sId="1" numFmtId="4">
    <oc r="C197">
      <v>664000</v>
    </oc>
    <nc r="C197">
      <v>0</v>
    </nc>
  </rcc>
  <rcc rId="1567" sId="1" numFmtId="4">
    <oc r="D197">
      <v>664000</v>
    </oc>
    <nc r="D197">
      <v>80000</v>
    </nc>
  </rcc>
  <rcc rId="1568" sId="1" numFmtId="4">
    <oc r="C198">
      <v>270266.5</v>
    </oc>
    <nc r="C198">
      <v>984500.8</v>
    </nc>
  </rcc>
  <rcc rId="1569" sId="1" numFmtId="4">
    <oc r="D198">
      <v>270266.5</v>
    </oc>
    <nc r="D198">
      <v>984500.8</v>
    </nc>
  </rcc>
  <rcc rId="1570" sId="1" numFmtId="4">
    <oc r="C199">
      <v>54066.8</v>
    </oc>
    <nc r="C199">
      <v>138415.10999999999</v>
    </nc>
  </rcc>
  <rcc rId="1571" sId="1" numFmtId="4">
    <oc r="D199">
      <v>48943</v>
    </oc>
    <nc r="D199">
      <v>138415.29999999999</v>
    </nc>
  </rcc>
  <rcc rId="1572" sId="1" numFmtId="4">
    <oc r="G197">
      <v>660411.44999999995</v>
    </oc>
    <nc r="G197">
      <v>0</v>
    </nc>
  </rcc>
  <rcc rId="1573" sId="1" numFmtId="4">
    <oc r="G198">
      <v>239115.58</v>
    </oc>
    <nc r="G198">
      <v>0</v>
    </nc>
  </rcc>
  <rcc rId="1574" sId="1" numFmtId="4">
    <oc r="G199">
      <v>45473.18</v>
    </oc>
    <nc r="G199">
      <v>0</v>
    </nc>
  </rcc>
  <rcc rId="1575" sId="1" numFmtId="4">
    <oc r="E197">
      <v>660411.44999999995</v>
    </oc>
    <nc r="E197">
      <v>0</v>
    </nc>
  </rcc>
  <rcc rId="1576" sId="1" numFmtId="4">
    <oc r="E198">
      <v>239115.58</v>
    </oc>
    <nc r="E198">
      <v>0</v>
    </nc>
  </rcc>
  <rfmt sheetId="1" sqref="C196:I200" start="0" length="2147483647">
    <dxf>
      <font>
        <color auto="1"/>
      </font>
    </dxf>
  </rfmt>
  <rfmt sheetId="1" sqref="K196" start="0" length="2147483647">
    <dxf>
      <font>
        <color auto="1"/>
      </font>
    </dxf>
  </rfmt>
  <rcc rId="1577" sId="1">
    <oc r="J196" t="inlineStr">
      <is>
        <r>
          <rPr>
            <u/>
            <sz val="16"/>
            <color rgb="FFFF0000"/>
            <rFont val="Times New Roman"/>
            <family val="1"/>
            <charset val="204"/>
          </rPr>
          <t>ДГХ</t>
        </r>
        <r>
          <rPr>
            <sz val="16"/>
            <color rgb="FFFF0000"/>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u/>
            <sz val="16"/>
            <color rgb="FFFF0000"/>
            <rFont val="Times New Roman"/>
            <family val="1"/>
            <charset val="204"/>
          </rPr>
          <t>ДАиГ</t>
        </r>
        <r>
          <rPr>
            <sz val="16"/>
            <color rgb="FFFF0000"/>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u/>
            <sz val="16"/>
            <color rgb="FFFF0000"/>
            <rFont val="Times New Roman"/>
            <family val="1"/>
            <charset val="204"/>
          </rPr>
          <t>АГ:</t>
        </r>
        <r>
          <rPr>
            <sz val="16"/>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Оборудование поставлено, установлено на 5 объектах АПК "Безопасный город" и оплачено.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- 17 378,2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r>
          <rPr>
            <sz val="16"/>
            <rFont val="Times New Roman"/>
            <family val="1"/>
            <charset val="204"/>
          </rPr>
          <t xml:space="preserve">
</t>
        </r>
        <r>
          <rPr>
            <sz val="16"/>
            <color rgb="FFFF0000"/>
            <rFont val="Times New Roman"/>
            <family val="1"/>
            <charset val="204"/>
          </rPr>
          <t xml:space="preserve">
</t>
        </r>
      </is>
    </nc>
  </rcc>
  <rcft rId="1561" sheetId="1"/>
  <rdn rId="0" localSheetId="1" customView="1" name="Z_CCF533A2_322B_40E2_88B2_065E6D1D35B4_.wvu.PrintArea" hidden="1" oldHidden="1">
    <oldFormula>'на 31.01.2021'!$A$1:$J$226</oldFormula>
  </rdn>
  <rcv guid="{CCF533A2-322B-40E2-88B2-065E6D1D35B4}" action="delete"/>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1" sId="1">
    <o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- 17 378,2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r>
          <rPr>
            <sz val="16"/>
            <rFont val="Times New Roman"/>
            <family val="1"/>
            <charset val="204"/>
          </rPr>
          <t xml:space="preserve">
</t>
        </r>
        <r>
          <rPr>
            <sz val="16"/>
            <color rgb="FFFF0000"/>
            <rFont val="Times New Roman"/>
            <family val="1"/>
            <charset val="204"/>
          </rPr>
          <t xml:space="preserve">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- 17 378,2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evisions>
</file>

<file path=xl/revisions/revisionLog2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2" sId="1">
    <oc r="J150" t="inlineStr">
      <is>
        <r>
          <t xml:space="preserve"> </t>
        </r>
        <r>
          <rPr>
            <sz val="16"/>
            <color rgb="FFFF0000"/>
            <rFont val="Times New Roman"/>
            <family val="1"/>
            <charset val="204"/>
          </rPr>
          <t xml:space="preserve">  На 31.12.2020 участниками мероприятия числится 41 молодая семья.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t>
        </r>
        <r>
          <rPr>
            <sz val="16"/>
            <color rgb="FFFF0000"/>
            <rFont val="Times New Roman"/>
            <family val="2"/>
            <charset val="204"/>
          </rPr>
          <t xml:space="preserve">
     По состоянию на 31.12.2020:
- 3  молодым семьям перечислены социальные выплаты;
- 24 молодым семьям выданы свидетельства о праве на получение социальной выплаты на приобретение жилого помещения или создания объекта индивидуального жилого строительства.</t>
        </r>
      </is>
    </oc>
    <nc r="J150" t="inlineStr">
      <is>
        <r>
          <t xml:space="preserve"> </t>
        </r>
        <r>
          <rPr>
            <sz val="16"/>
            <color rgb="FFFF0000"/>
            <rFont val="Times New Roman"/>
            <family val="1"/>
            <charset val="204"/>
          </rPr>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r>
      </is>
    </nc>
  </rcc>
  <rfmt sheetId="1" sqref="J150:J155" start="0" length="2147483647">
    <dxf>
      <font>
        <color auto="1"/>
      </font>
    </dxf>
  </rfmt>
</revisions>
</file>

<file path=xl/revisions/revisionLog2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3" sId="1">
    <oc r="J156" t="inlineStr">
      <is>
        <t>В 2020 году за счет средств окружного бюджета приобретены конверты и бумага.</t>
      </is>
    </oc>
    <nc r="J156" t="inlineStr">
      <is>
        <t xml:space="preserve">В 2021 году из средств окружного бюджета предусмотрены расходы на приобретение конвертов и бумаги. </t>
      </is>
    </nc>
  </rcc>
  <rfmt sheetId="1" sqref="J156:J161" start="0" length="2147483647">
    <dxf>
      <font>
        <color auto="1"/>
      </font>
    </dxf>
  </rfmt>
  <rcc rId="1584" sId="1">
    <oc r="J162" t="inlineStr">
      <is>
        <r>
          <rPr>
            <u/>
            <sz val="16"/>
            <color rgb="FFFF0000"/>
            <rFont val="Times New Roman"/>
            <family val="1"/>
            <charset val="204"/>
          </rPr>
          <t xml:space="preserve">АГ: </t>
        </r>
        <r>
          <rPr>
            <sz val="16"/>
            <color rgb="FFFF0000"/>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на учете участников Великой Отечественной войны, имеющих право на обеспечение жильем за счет средств федерального бюджета.</t>
        </r>
      </is>
    </oc>
    <n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t>
        </r>
        <r>
          <rPr>
            <sz val="16"/>
            <color rgb="FFFF0000"/>
            <rFont val="Times New Roman"/>
            <family val="1"/>
            <charset val="204"/>
          </rPr>
          <t xml:space="preserve">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t>
        </r>
      </is>
    </nc>
  </rcc>
  <rfmt sheetId="1" sqref="J162:J167" start="0" length="2147483647">
    <dxf>
      <font>
        <color auto="1"/>
      </font>
    </dxf>
  </rfmt>
</revisions>
</file>

<file path=xl/revisions/revisionLog2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5" sId="1">
    <oc r="J51" t="inlineStr">
      <is>
        <r>
          <rPr>
            <u/>
            <sz val="16"/>
            <color rgb="FFFF0000"/>
            <rFont val="Times New Roman"/>
            <family val="1"/>
            <charset val="204"/>
          </rPr>
          <t>АГ:</t>
        </r>
        <r>
          <rPr>
            <sz val="16"/>
            <color rgb="FFFF0000"/>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nc>
  </rcc>
</revisions>
</file>

<file path=xl/revisions/revisionLog2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6" sId="1">
    <oc r="I53">
      <f>D53-G53</f>
    </oc>
    <nc r="I53">
      <f>8133.2</f>
    </nc>
  </rcc>
  <rfmt sheetId="1" sqref="I53" start="0" length="2147483647">
    <dxf>
      <font>
        <color auto="1"/>
      </font>
    </dxf>
  </rfmt>
</revisions>
</file>

<file path=xl/revisions/revisionLog2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7" sId="1">
    <o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sz val="16"/>
            <color rgb="FFFF0000"/>
            <rFont val="Times New Roman"/>
            <family val="1"/>
            <charset val="204"/>
          </rPr>
          <t xml:space="preserve">    </t>
        </r>
        <r>
          <rPr>
            <u/>
            <sz val="16"/>
            <color rgb="FFFF0000"/>
            <rFont val="Times New Roman"/>
            <family val="2"/>
            <charset val="204"/>
          </rPr>
          <t/>
        </r>
      </is>
    </oc>
    <n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sz val="16"/>
            <color rgb="FFFF0000"/>
            <rFont val="Times New Roman"/>
            <family val="1"/>
            <charset val="204"/>
          </rPr>
          <t xml:space="preserve">    </t>
        </r>
        <r>
          <rPr>
            <u/>
            <sz val="16"/>
            <color rgb="FFFF0000"/>
            <rFont val="Times New Roman"/>
            <family val="2"/>
            <charset val="204"/>
          </rPr>
          <t/>
        </r>
      </is>
    </nc>
  </rcc>
</revisions>
</file>

<file path=xl/revisions/revisionLog2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8" sId="1">
    <oc r="J31" t="inlineStr">
      <is>
        <r>
          <rPr>
            <u/>
            <sz val="16"/>
            <color rgb="FFFF0000"/>
            <rFont val="Times New Roman"/>
            <family val="1"/>
            <charset val="204"/>
          </rPr>
          <t>АГ:</t>
        </r>
        <r>
          <rPr>
            <sz val="16"/>
            <color rgb="FFFF0000"/>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u/>
            <sz val="16"/>
            <color rgb="FFFF0000"/>
            <rFont val="Times New Roman"/>
            <family val="1"/>
            <charset val="204"/>
          </rPr>
          <t>ДГХ:</t>
        </r>
        <r>
          <rPr>
            <sz val="16"/>
            <color rgb="FFFF0000"/>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color rgb="FFFF0000"/>
            <rFont val="Times New Roman"/>
            <family val="1"/>
            <charset val="204"/>
          </rPr>
          <t>ДГХ:</t>
        </r>
        <r>
          <rPr>
            <sz val="16"/>
            <color rgb="FFFF0000"/>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evisions>
</file>

<file path=xl/revisions/revisionLog2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9" sId="1">
    <oc r="J183" t="inlineStr">
      <is>
        <t xml:space="preserve">АГ: В рамках реализации  переданного государственного полномочия осуществлялась деятельность  в сфере обращения с твердыми коммунальными отходами. Произведены расходы по выплате заработной платы и начислений на выплаты по оплате труда, а также по поставке бумаги и конвертов. 
</t>
      </is>
    </oc>
    <nc r="J183" t="inlineStr">
      <is>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Планируется произвести расходы по выплате заработной платы и начислений на выплаты по оплате труда, а также по поставке бумаги и конвертов. 
</t>
      </is>
    </nc>
  </rcc>
  <rfmt sheetId="1" sqref="J183:J188" start="0" length="2147483647">
    <dxf>
      <font>
        <color auto="1"/>
      </font>
    </dxf>
  </rfmt>
</revisions>
</file>

<file path=xl/revisions/revisionLog2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0" sId="1">
    <oc r="J206" t="inlineStr">
      <is>
        <r>
          <t xml:space="preserve">АГ: </t>
        </r>
        <r>
          <rPr>
            <sz val="16"/>
            <color rgb="FFFF0000"/>
            <rFont val="Times New Roman"/>
            <family val="1"/>
            <charset val="204"/>
          </rPr>
          <t>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48,40 тыс.рублей сложился за счет экономии в связи со снижением фактических затрат на услуги связи, коммунальные услуги.</t>
        </r>
      </is>
    </oc>
    <nc r="J206" t="inlineStr">
      <is>
        <r>
          <t xml:space="preserve">АГ: </t>
        </r>
        <r>
          <rPr>
            <sz val="16"/>
            <color rgb="FFFF0000"/>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nc>
  </rcc>
  <rfmt sheetId="1" sqref="J206:J210" start="0" length="2147483647">
    <dxf>
      <font>
        <color auto="1"/>
      </font>
    </dxf>
  </rfmt>
</revisions>
</file>

<file path=xl/revisions/revisionLog2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CF533A2-322B-40E2-88B2-065E6D1D35B4}" action="delete"/>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3" sId="1">
    <o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- 17 378,2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cv guid="{CCF533A2-322B-40E2-88B2-065E6D1D35B4}" action="delete"/>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6"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color rgb="FFFF0000"/>
            <rFont val="Times New Roman"/>
            <family val="1"/>
            <charset val="204"/>
          </rPr>
          <t>ДГХ:</t>
        </r>
        <r>
          <rPr>
            <sz val="16"/>
            <color rgb="FFFF0000"/>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evisions>
</file>

<file path=xl/revisions/revisionLog2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32" start="0" length="0">
    <dxf>
      <font>
        <sz val="16"/>
        <color auto="1"/>
      </font>
    </dxf>
  </rfmt>
  <rcc rId="1597" sId="1">
    <oc r="J132" t="inlineStr">
      <is>
        <t>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237 384,04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is>
    </oc>
    <nc r="J132" t="inlineStr">
      <is>
        <t>ДГХ: В 2021 год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Расходы запланированы на 1-2 кварталы 2021 года.</t>
      </is>
    </nc>
  </rcc>
  <rcc rId="1598" sId="1">
    <o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31.01.2021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31.01.2021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31.01.2021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oc>
    <n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01.02.2021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01.02.2021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01.02.2021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nc>
  </rcc>
</revisions>
</file>

<file path=xl/revisions/revisionLog2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9" sId="1" numFmtId="4">
    <oc r="C217">
      <v>724.11</v>
    </oc>
    <nc r="C217">
      <v>10420.299999999999</v>
    </nc>
  </rcc>
  <rcc rId="1600" sId="1" numFmtId="4">
    <oc r="D217">
      <v>724.11</v>
    </oc>
    <nc r="D217">
      <v>10420.299999999999</v>
    </nc>
  </rcc>
  <rcc rId="1601" sId="1" numFmtId="4">
    <oc r="E217">
      <v>12022.56</v>
    </oc>
    <nc r="E217">
      <v>1354.44</v>
    </nc>
  </rcc>
  <rcc rId="1602" sId="1">
    <oc r="I217">
      <f>D217-G217</f>
    </oc>
    <nc r="I217">
      <f>D217</f>
    </nc>
  </rcc>
  <rcc rId="1603" sId="1" numFmtId="4">
    <oc r="C218">
      <v>1453.2</v>
    </oc>
    <nc r="C218">
      <v>1253.22</v>
    </nc>
  </rcc>
  <rcc rId="1604" sId="1" numFmtId="4">
    <oc r="D218">
      <v>1869.81</v>
    </oc>
    <nc r="D218">
      <v>1253.22</v>
    </nc>
  </rcc>
  <rcc rId="1605" sId="1" numFmtId="4">
    <oc r="E218">
      <f>G218</f>
    </oc>
    <nc r="E218">
      <v>44.06</v>
    </nc>
  </rcc>
  <rcc rId="1606" sId="1" numFmtId="4">
    <oc r="G218">
      <v>1851.91</v>
    </oc>
    <nc r="G218">
      <v>44.06</v>
    </nc>
  </rcc>
  <rcc rId="1607" sId="1">
    <oc r="I218">
      <f>D218-G218</f>
    </oc>
    <nc r="I218">
      <f>D218</f>
    </nc>
  </rcc>
  <rfmt sheetId="1" sqref="B213:I220" start="0" length="2147483647">
    <dxf>
      <font>
        <color auto="1"/>
      </font>
    </dxf>
  </rfmt>
  <rfmt sheetId="1" sqref="A213:A215" start="0" length="2147483647">
    <dxf>
      <font>
        <color auto="1"/>
      </font>
    </dxf>
  </rfmt>
  <rcc rId="1608" sId="1" numFmtId="4">
    <oc r="G217">
      <v>12019.03</v>
    </oc>
    <nc r="G217">
      <v>1270.4100000000001</v>
    </nc>
  </rcc>
</revisions>
</file>

<file path=xl/revisions/revisionLog2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9" sId="1">
    <o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планируется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evisions>
</file>

<file path=xl/revisions/revisionLog2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0" sId="1">
    <o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планируется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evisions>
</file>

<file path=xl/revisions/revisionLog2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1"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sz val="16"/>
            <color rgb="FFFF0000"/>
            <rFont val="Times New Roman"/>
            <family val="2"/>
            <charset val="204"/>
          </rPr>
          <t xml:space="preserve">
</t>
        </r>
        <r>
          <rPr>
            <u/>
            <sz val="16"/>
            <rFont val="Times New Roman"/>
            <family val="1"/>
            <charset val="204"/>
          </rPr>
          <t/>
        </r>
      </is>
    </nc>
  </rcc>
</revisions>
</file>

<file path=xl/revisions/revisionLog2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2" sId="1">
    <oc r="J189" t="inlineStr">
      <is>
        <r>
          <rPr>
            <u/>
            <sz val="16"/>
            <color rgb="FFFF0000"/>
            <rFont val="Times New Roman"/>
            <family val="1"/>
            <charset val="204"/>
          </rPr>
          <t>АГ:</t>
        </r>
        <r>
          <rPr>
            <sz val="16"/>
            <color rgb="FFFF0000"/>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89" t="inlineStr">
      <is>
        <r>
          <rPr>
            <u/>
            <sz val="16"/>
            <color rgb="FFFF0000"/>
            <rFont val="Times New Roman"/>
            <family val="1"/>
            <charset val="204"/>
          </rPr>
          <t>АГ:</t>
        </r>
        <r>
          <rPr>
            <sz val="16"/>
            <color rgb="FFFF0000"/>
            <rFont val="Times New Roman"/>
            <family val="1"/>
            <charset val="204"/>
          </rPr>
          <t xml:space="preserve">   1.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nc>
  </rcc>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8:XFD38" start="0" length="2147483647">
    <dxf>
      <font>
        <color auto="1"/>
      </font>
    </dxf>
  </rfmt>
  <rfmt sheetId="1" sqref="A63:XFD63" start="0" length="2147483647">
    <dxf>
      <font>
        <color auto="1"/>
      </font>
    </dxf>
  </rfmt>
  <rfmt sheetId="1" sqref="A182:XFD182" start="0" length="2147483647">
    <dxf>
      <font>
        <color auto="1"/>
      </font>
    </dxf>
  </rfmt>
  <rfmt sheetId="1" sqref="A195:XFD195" start="0" length="2147483647">
    <dxf>
      <font>
        <color auto="1"/>
      </font>
    </dxf>
  </rfmt>
  <rfmt sheetId="1" sqref="A202:XFD205" start="0" length="2147483647">
    <dxf>
      <font>
        <color auto="1"/>
      </font>
    </dxf>
  </rfmt>
  <rfmt sheetId="1" sqref="A211:XFD212" start="0" length="2147483647">
    <dxf>
      <font>
        <color auto="1"/>
      </font>
    </dxf>
  </rfmt>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A22" start="0" length="2147483647">
    <dxf>
      <font>
        <color auto="1"/>
      </font>
    </dxf>
  </rfmt>
  <rcc rId="1619"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cv guid="{3EEA7E1A-5F2B-4408-A34C-1F0223B5B245}" action="delete"/>
  <rdn rId="0" localSheetId="1" customView="1" name="Z_3EEA7E1A_5F2B_4408_A34C_1F0223B5B245_.wvu.FilterData" hidden="1" oldHidden="1">
    <formula>'на 31.01.2021'!$A$7:$J$427</formula>
    <oldFormula>'на 31.01.2021'!$A$7:$J$427</oldFormula>
  </rdn>
  <rcv guid="{3EEA7E1A-5F2B-4408-A34C-1F0223B5B245}" action="add"/>
</revisions>
</file>

<file path=xl/revisions/revisionLog2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2"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3"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4"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5"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6"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7" sId="1">
    <oc r="B72" t="inlineStr">
      <is>
        <t>Подпрограмма 2 "Содействие развитию жилищного строительства"</t>
      </is>
    </oc>
    <nc r="B72" t="inlineStr">
      <is>
        <t>Подпрограмма "Комплексное развитие территорий"</t>
      </is>
    </nc>
  </rcc>
  <rfmt sheetId="1" sqref="A72:B77" start="0" length="2147483647">
    <dxf>
      <font>
        <color auto="1"/>
      </font>
    </dxf>
  </rfmt>
  <rcc rId="1628" sId="1">
    <oc r="B78" t="inlineStr">
      <is>
        <t>Предоставление субсидий из бюджета автономного округа бюджетам муниципальных образований автономного округа для реализации полномочий в области жилищных отношений (ДАиГ)</t>
      </is>
    </oc>
    <nc r="B78" t="inlineStr">
      <is>
        <t>Предоставление субсидий из бюджета Ханты-Мансийского автономного округа - Югры бюджетам муниципальных образований Ханты-Мансийского автономного округа для реализации полномочий в области градостроительной деятельности, строительства и жилищных отношений (ДАиГ)</t>
      </is>
    </nc>
  </rcc>
  <rfmt sheetId="1" sqref="B78" start="0" length="2147483647">
    <dxf>
      <font>
        <color auto="1"/>
      </font>
    </dxf>
  </rfmt>
  <rfmt sheetId="1" sqref="B126" start="0" length="2147483647">
    <dxf>
      <font>
        <color auto="1"/>
      </font>
    </dxf>
  </rfmt>
  <rcc rId="1629" sId="1">
    <oc r="B132" t="inlineStr">
      <is>
        <t>Обеспечение устойчивого сокращения непригодного для проживания жилищного фонда с участием средств Фонда содействия реформированию жилищно-коммунального хозяйства</t>
      </is>
    </oc>
    <nc r="B132" t="inlineStr">
      <is>
        <t>Обеспечение устойчивого сокращения непригодного для проживания жилищного фонда за счет средств, поступивших от государственной корпорации - Фонда содействия реформированию жилищно-коммунального хозяйства</t>
      </is>
    </nc>
  </rcc>
  <rfmt sheetId="1" sqref="B132" start="0" length="2147483647">
    <dxf>
      <font>
        <color auto="1"/>
      </font>
    </dxf>
  </rfmt>
  <rrc rId="1630" sId="1" ref="A138:XFD138"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cc rId="0" sId="1" dxf="1">
      <nc r="A138" t="inlineStr">
        <is>
          <t>11.1.4.2.</t>
        </is>
      </nc>
      <n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38" t="inlineStr">
        <is>
          <t>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138">
        <f>SUM(C139:C143)</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38">
        <f>SUM(D139:D143)</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38">
        <f>SUM(E139:E143)</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8">
        <f>E138/D138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8">
        <f>SUM(G139:G143)</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8">
        <f>G138/D138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8">
        <f>I139+I140+I141</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38" t="inlineStr">
        <is>
          <t xml:space="preserve">Произведена выплата субсидии 1 участнику программы. </t>
        </is>
      </nc>
      <ndxf>
        <font>
          <sz val="16"/>
          <color rgb="FFFF0000"/>
        </font>
        <numFmt numFmtId="13" formatCode="0%"/>
        <border outline="0">
          <left style="thin">
            <color indexed="64"/>
          </left>
          <right style="thin">
            <color indexed="64"/>
          </right>
          <top style="thin">
            <color indexed="64"/>
          </top>
        </border>
        <protection locked="0"/>
      </ndxf>
    </rcc>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1" sId="1" ref="A138:XFD138" action="deleteRow">
    <undo index="1" exp="ref" v="1" dr="I138" r="I127" sId="1"/>
    <undo index="1" exp="ref" v="1" dr="H138" r="H127" sId="1"/>
    <undo index="1" exp="ref" v="1" dr="G138" r="G127" sId="1"/>
    <undo index="1" exp="ref" v="1" dr="F138" r="F127" sId="1"/>
    <undo index="1" exp="ref" v="1" dr="E138" r="E127" sId="1"/>
    <undo index="1" exp="ref" v="1" dr="D138" r="D127" sId="1"/>
    <undo index="1" exp="ref" v="1" dr="C138" r="C127"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8">
        <v>2220.79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8">
        <v>493.78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38">
        <v>493.77</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8">
        <f>E138/D138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8">
        <f>E138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8">
        <f>G138/D138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8">
        <f>D138-G138</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8" start="0" length="0">
      <dxf>
        <font>
          <sz val="16"/>
          <color rgb="FFFF0000"/>
        </font>
        <numFmt numFmtId="13" formatCode="0%"/>
        <border outline="0">
          <left style="thin">
            <color indexed="64"/>
          </left>
          <right style="thin">
            <color indexed="64"/>
          </right>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2" sId="1" ref="A138:XFD138" action="deleteRow">
    <undo index="1" exp="ref" v="1" dr="I138" r="I128" sId="1"/>
    <undo index="1" exp="ref" v="1" dr="H138" r="H128" sId="1"/>
    <undo index="1" exp="ref" v="1" dr="G138" r="G128" sId="1"/>
    <undo index="1" exp="ref" v="1" dr="F138" r="F128" sId="1"/>
    <undo index="1" exp="ref" v="1" dr="E138" r="E128" sId="1"/>
    <undo index="1" exp="ref" v="1" dr="D138" r="D128" sId="1"/>
    <undo index="1" exp="ref" v="1" dr="C138" r="C128"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8">
        <v>1152.75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8">
        <v>1152.75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38">
        <v>1152.75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8">
        <f>E138/D138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8">
        <f>E138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8">
        <f>G138/D138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8">
        <f>D138-G138</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8" start="0" length="0">
      <dxf>
        <font>
          <sz val="16"/>
          <color rgb="FFFF0000"/>
        </font>
        <numFmt numFmtId="13" formatCode="0%"/>
        <border outline="0">
          <left style="thin">
            <color indexed="64"/>
          </left>
          <right style="thin">
            <color indexed="64"/>
          </right>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3" sId="1" ref="A138:XFD138" action="deleteRow">
    <undo index="1" exp="ref" v="1" dr="I138" r="I129" sId="1"/>
    <undo index="1" exp="ref" v="1" dr="H138" r="H129" sId="1"/>
    <undo index="1" exp="ref" v="1" dr="G138" r="G129" sId="1"/>
    <undo index="1" exp="ref" v="1" dr="F138" r="F129" sId="1"/>
    <undo index="1" exp="ref" v="1" dr="E138" r="E129" sId="1"/>
    <undo index="1" exp="ref" v="1" dr="D138" r="D129" sId="1"/>
    <undo index="1" exp="ref" v="1" dr="C138" r="C12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8">
        <v>86.63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8">
        <v>86.63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38">
        <v>86.63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8">
        <f>E138/D138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8">
        <f>E138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8">
        <f>G138/D138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8">
        <f>D138-G138</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8" start="0" length="0">
      <dxf>
        <font>
          <sz val="16"/>
          <color rgb="FFFF0000"/>
        </font>
        <numFmt numFmtId="13" formatCode="0%"/>
        <border outline="0">
          <left style="thin">
            <color indexed="64"/>
          </left>
          <right style="thin">
            <color indexed="64"/>
          </right>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4" sId="1" ref="A138:XFD138"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8">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8">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E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38" start="0" length="0">
      <dxf>
        <font>
          <sz val="16"/>
          <color rgb="FFFF0000"/>
        </font>
        <numFmt numFmtId="13" formatCode="0%"/>
        <border outline="0">
          <left style="thin">
            <color indexed="64"/>
          </left>
          <right style="thin">
            <color indexed="64"/>
          </right>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5" sId="1" ref="A138:XFD138"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8"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8"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8" start="0" length="0">
      <dxf>
        <font>
          <sz val="16"/>
          <color rgb="FFFF0000"/>
        </font>
        <numFmt numFmtId="13" formatCode="0%"/>
        <border outline="0">
          <left style="thin">
            <color indexed="64"/>
          </left>
          <right style="thin">
            <color indexed="64"/>
          </right>
          <bottom style="thin">
            <color indexed="64"/>
          </bottom>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cc rId="1636" sId="1">
    <oc r="C127">
      <f>C133+#REF!</f>
    </oc>
    <nc r="C127">
      <f>C133</f>
    </nc>
  </rcc>
  <rcc rId="1637" sId="1">
    <oc r="C128">
      <f>C134+#REF!</f>
    </oc>
    <nc r="C128">
      <f>C134</f>
    </nc>
  </rcc>
  <rcc rId="1638" sId="1">
    <oc r="C129">
      <f>C135+#REF!</f>
    </oc>
    <nc r="C129">
      <f>C135</f>
    </nc>
  </rcc>
  <rcc rId="1639" sId="1">
    <oc r="C130">
      <f>C136</f>
    </oc>
    <nc r="C130">
      <f>C136</f>
    </nc>
  </rcc>
  <rcc rId="1640" sId="1">
    <oc r="C131">
      <f>C137</f>
    </oc>
    <nc r="C131">
      <f>C137</f>
    </nc>
  </rcc>
  <rcc rId="1641" sId="1">
    <oc r="D127">
      <f>D133+#REF!</f>
    </oc>
    <nc r="D127">
      <f>D133</f>
    </nc>
  </rcc>
  <rcc rId="1642" sId="1">
    <oc r="D128">
      <f>D134+#REF!</f>
    </oc>
    <nc r="D128">
      <f>D134</f>
    </nc>
  </rcc>
  <rcc rId="1643" sId="1">
    <oc r="D129">
      <f>D135+#REF!</f>
    </oc>
    <nc r="D129">
      <f>D135</f>
    </nc>
  </rcc>
  <rcc rId="1644" sId="1">
    <oc r="D130">
      <f>D136</f>
    </oc>
    <nc r="D130">
      <f>D136</f>
    </nc>
  </rcc>
  <rcc rId="1645" sId="1">
    <oc r="D131">
      <f>D137</f>
    </oc>
    <nc r="D131">
      <f>D137</f>
    </nc>
  </rcc>
  <rcc rId="1646" sId="1">
    <oc r="E127">
      <f>E133+#REF!</f>
    </oc>
    <nc r="E127">
      <f>E133</f>
    </nc>
  </rcc>
  <rcc rId="1647" sId="1">
    <oc r="E128">
      <f>E134+#REF!</f>
    </oc>
    <nc r="E128">
      <f>E134</f>
    </nc>
  </rcc>
  <rcc rId="1648" sId="1">
    <oc r="E129">
      <f>E135+#REF!</f>
    </oc>
    <nc r="E129">
      <f>E135</f>
    </nc>
  </rcc>
  <rcc rId="1649" sId="1">
    <oc r="F127">
      <f>F133+#REF!</f>
    </oc>
    <nc r="F127">
      <f>F133</f>
    </nc>
  </rcc>
  <rcc rId="1650" sId="1">
    <oc r="F128">
      <f>F134+#REF!</f>
    </oc>
    <nc r="F128">
      <f>F134</f>
    </nc>
  </rcc>
  <rcc rId="1651" sId="1">
    <oc r="F129">
      <f>F135+#REF!</f>
    </oc>
    <nc r="F129">
      <f>F135</f>
    </nc>
  </rcc>
  <rcc rId="1652" sId="1">
    <oc r="G127">
      <f>G133+#REF!</f>
    </oc>
    <nc r="G127">
      <f>G133</f>
    </nc>
  </rcc>
  <rcc rId="1653" sId="1">
    <oc r="G128">
      <f>G134+#REF!</f>
    </oc>
    <nc r="G128">
      <f>G134</f>
    </nc>
  </rcc>
  <rcc rId="1654" sId="1">
    <oc r="G129">
      <f>G135+#REF!</f>
    </oc>
    <nc r="G129">
      <f>G135</f>
    </nc>
  </rcc>
  <rcc rId="1655" sId="1">
    <oc r="H127">
      <f>H133+#REF!</f>
    </oc>
    <nc r="H127">
      <f>H133</f>
    </nc>
  </rcc>
  <rcc rId="1656" sId="1">
    <oc r="H128">
      <f>H134+#REF!</f>
    </oc>
    <nc r="H128">
      <f>H134</f>
    </nc>
  </rcc>
  <rcc rId="1657" sId="1">
    <oc r="H129">
      <f>H135+#REF!</f>
    </oc>
    <nc r="H129">
      <f>H135</f>
    </nc>
  </rcc>
  <rcc rId="1658" sId="1">
    <oc r="I127">
      <f>I133+#REF!</f>
    </oc>
    <nc r="I127">
      <f>I133</f>
    </nc>
  </rcc>
  <rcc rId="1659" sId="1">
    <oc r="I128">
      <f>I134+#REF!</f>
    </oc>
    <nc r="I128">
      <f>I134</f>
    </nc>
  </rcc>
  <rcc rId="1660" sId="1">
    <oc r="I129">
      <f>I135+#REF!</f>
    </oc>
    <nc r="I129">
      <f>I135</f>
    </nc>
  </rcc>
  <rfmt sheetId="1" sqref="A126:B131" start="0" length="2147483647">
    <dxf>
      <font>
        <color auto="1"/>
      </font>
    </dxf>
  </rfmt>
  <rfmt sheetId="1" sqref="A132:B137" start="0" length="2147483647">
    <dxf>
      <font>
        <color auto="1"/>
      </font>
    </dxf>
  </rfmt>
  <rcv guid="{6068C3FF-17AA-48A5-A88B-2523CBAC39AE}" action="delete"/>
  <rdn rId="0" localSheetId="1" customView="1" name="Z_6068C3FF_17AA_48A5_A88B_2523CBAC39AE_.wvu.PrintArea" hidden="1" oldHidden="1">
    <formula>'на 31.01.2021'!$A$1:$J$220</formula>
    <oldFormula>'на 31.01.2021'!$A$1:$J$220</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31.01.2021'!$A$7:$J$421</formula>
    <oldFormula>'на 31.01.2021'!$A$7:$J$421</oldFormula>
  </rdn>
  <rcv guid="{6068C3FF-17AA-48A5-A88B-2523CBAC39AE}" action="add"/>
</revisions>
</file>

<file path=xl/revisions/revisionLog2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4"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5"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6"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7"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8"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9"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0"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6:B30" start="0" length="2147483647">
    <dxf>
      <font>
        <color auto="1"/>
      </font>
    </dxf>
  </rfmt>
  <rcc rId="1671"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cv guid="{3EEA7E1A-5F2B-4408-A34C-1F0223B5B245}" action="delete"/>
  <rdn rId="0" localSheetId="1" customView="1" name="Z_3EEA7E1A_5F2B_4408_A34C_1F0223B5B245_.wvu.FilterData" hidden="1" oldHidden="1">
    <formula>'на 31.01.2021'!$A$7:$J$421</formula>
    <oldFormula>'на 31.01.2021'!$A$7:$J$421</oldFormula>
  </rdn>
  <rcv guid="{3EEA7E1A-5F2B-4408-A34C-1F0223B5B245}" action="add"/>
</revisions>
</file>

<file path=xl/revisions/revisionLog2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4"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5" sId="1">
    <o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31.01.2021'!$A$7:$J$421</formula>
    <oldFormula>'на 31.01.2021'!$A$7:$J$421</oldFormula>
  </rdn>
  <rcv guid="{3EEA7E1A-5F2B-4408-A34C-1F0223B5B245}" action="add"/>
</revisions>
</file>

<file path=xl/revisions/revisionLog2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7" sId="1">
    <oc r="C134">
      <f>103625.27+47090.03+155264.4+162080.56+73653.64+16484.75+242849.45</f>
    </oc>
    <nc r="C134">
      <f>18367.1+139970.8</f>
    </nc>
  </rcc>
  <rcc rId="1678" sId="1">
    <oc r="D134">
      <f>192037.1+155264.4+300237.4+259334.2</f>
    </oc>
    <nc r="D134">
      <f>18367.1+139970.8</f>
    </nc>
  </rcc>
  <rrc rId="1679" sId="1" ref="A132:XFD13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b/>
          <i/>
          <sz val="18"/>
          <color rgb="FFFF0000"/>
        </font>
        <alignment horizontal="left" vertical="top" wrapText="1" readingOrder="0"/>
      </dxf>
    </rfmt>
    <rcc rId="0" sId="1" dxf="1">
      <nc r="A132" t="inlineStr">
        <is>
          <t>11.1.4.1.</t>
        </is>
      </nc>
      <ndxf>
        <font>
          <b val="0"/>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32" t="inlineStr">
        <is>
          <t>Обеспечение устойчивого сокращения непригодного для проживания жилищного фонда за счет средств, поступивших от государственной корпорации - Фонда содействия реформированию жилищно-коммунального хозяйства</t>
        </is>
      </nc>
      <ndxf>
        <font>
          <b val="0"/>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C132">
        <f>SUM(C133:C137)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32">
        <f>SUM(D133:D137)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32">
        <f>SUM(E133:E137)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2">
        <f>E132/D132</f>
      </nc>
      <ndxf>
        <font>
          <b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2">
        <f>SUM(G133:G137)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2">
        <f>G132/D132</f>
      </nc>
      <ndxf>
        <font>
          <b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2">
        <f>I133+I134+I135</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32" t="inlineStr">
        <is>
          <t>ДГХ: В 2021 год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Расходы запланированы на 1-2 кварталы 2021 года.</t>
        </is>
      </nc>
      <ndxf>
        <font>
          <b val="0"/>
          <i val="0"/>
          <sz val="16"/>
          <color auto="1"/>
        </font>
        <numFmt numFmtId="13" formatCode="0%"/>
        <alignment horizontal="justify" readingOrder="0"/>
        <border outline="0">
          <left style="thin">
            <color indexed="64"/>
          </left>
          <right style="thin">
            <color indexed="64"/>
          </right>
          <top style="thin">
            <color indexed="64"/>
          </top>
          <bottom style="thin">
            <color indexed="64"/>
          </bottom>
        </border>
        <protection locked="0"/>
      </ndxf>
    </rcc>
    <rfmt sheetId="1" sqref="K132" start="0" length="0">
      <dxf>
        <font>
          <b val="0"/>
          <sz val="20"/>
          <color rgb="FFFF0000"/>
        </font>
        <numFmt numFmtId="4" formatCode="#,##0.00"/>
      </dxf>
    </rfmt>
    <rfmt sheetId="1" sqref="L132" start="0" length="0">
      <dxf>
        <font>
          <i val="0"/>
          <sz val="20"/>
          <color rgb="FFFF0000"/>
        </font>
        <numFmt numFmtId="4" formatCode="#,##0.00"/>
      </dxf>
    </rfmt>
    <rfmt sheetId="1" sqref="M132" start="0" length="0">
      <dxf>
        <font>
          <i val="0"/>
          <sz val="20"/>
          <color rgb="FFFF0000"/>
        </font>
        <numFmt numFmtId="4" formatCode="#,##0.00"/>
      </dxf>
    </rfmt>
  </rrc>
  <rrc rId="1680" sId="1" ref="A132:XFD132" action="deleteRow">
    <undo index="0" exp="ref" v="1" dr="I132" r="I127" sId="1"/>
    <undo index="0" exp="ref" v="1" dr="H132" r="H127" sId="1"/>
    <undo index="0" exp="ref" v="1" dr="G132" r="G127" sId="1"/>
    <undo index="0" exp="ref" v="1" dr="F132" r="F127" sId="1"/>
    <undo index="0" exp="ref" v="1" dr="E132" r="E127" sId="1"/>
    <undo index="0" exp="ref" v="1" dr="D132" r="D127" sId="1"/>
    <undo index="0" exp="ref" v="1" dr="C132" r="C127"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16"/>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федеральный бюджет</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681" sId="1" ref="A132:XFD132" action="deleteRow">
    <undo index="0" exp="ref" v="1" dr="I132" r="I128" sId="1"/>
    <undo index="0" exp="ref" v="1" dr="H132" r="H128" sId="1"/>
    <undo index="0" exp="ref" v="1" dr="G132" r="G128" sId="1"/>
    <undo index="0" exp="ref" v="1" dr="F132" r="F128" sId="1"/>
    <undo index="0" exp="ref" v="1" dr="E132" r="E128" sId="1"/>
    <undo index="0" exp="ref" v="1" dr="D132" r="D128" sId="1"/>
    <undo index="0" exp="ref" v="1" dr="C132" r="C128"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16"/>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 xml:space="preserve">бюджет ХМАО - Югры </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C132">
        <f>18367.1+139970.8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32">
        <f>18367.1+139970.8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32">
        <f>146579.04+124762.39+229264.65+195141.16</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2">
        <f>E132/D132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2">
        <f>146579.04+124762.39+229264.65+195141.16</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2">
        <f>G132/D132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2">
        <f>D132-G132</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682" sId="1" ref="A132:XFD132" action="deleteRow">
    <undo index="0" exp="ref" v="1" dr="I132" r="I129" sId="1"/>
    <undo index="0" exp="ref" v="1" dr="H132" r="H129" sId="1"/>
    <undo index="0" exp="ref" v="1" dr="G132" r="G129" sId="1"/>
    <undo index="0" exp="ref" v="1" dr="F132" r="F129" sId="1"/>
    <undo index="0" exp="ref" v="1" dr="E132" r="E129" sId="1"/>
    <undo index="0" exp="ref" v="1" dr="D132" r="D129" sId="1"/>
    <undo index="0" exp="ref" v="1" dr="C132" r="C12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16"/>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МО</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C132">
        <f>35041.47+64128.46</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2">
        <v>112249.41</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32">
        <v>85991.23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2">
        <f>E132/D132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132">
        <v>85991.23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2">
        <f>G132/D132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2">
        <f>D132-G132</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683" sId="1" ref="A132:XFD132" action="deleteRow">
    <undo index="0" exp="ref" v="1" dr="I132" r="I130" sId="1"/>
    <undo index="0" exp="ref" v="1" dr="G132" r="G130" sId="1"/>
    <undo index="0" exp="ref" v="1" dr="E132" r="E130" sId="1"/>
    <undo index="0" exp="ref" v="1" dr="D132" r="D130" sId="1"/>
    <undo index="0" exp="ref" v="1" dr="C132" r="C130"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16"/>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МО сверх соглашения</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2">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2">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cc rId="0" sId="1" dxf="1" numFmtId="14">
      <nc r="H132">
        <v>0</v>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fmt sheetId="1" sqref="I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684" sId="1" ref="A132:XFD132" action="deleteRow">
    <undo index="0" exp="ref" v="1" dr="I132" r="I131" sId="1"/>
    <undo index="0" exp="ref" v="1" dr="G132" r="G131" sId="1"/>
    <undo index="0" exp="ref" v="1" dr="E132" r="E131" sId="1"/>
    <undo index="0" exp="ref" v="1" dr="D132" r="D131" sId="1"/>
    <undo index="0" exp="ref" v="1" dr="C132" r="C13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привлечённые средства</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cc rId="1685" sId="1">
    <oc r="C127">
      <f>#REF!</f>
    </oc>
    <nc r="C127"/>
  </rcc>
  <rcc rId="1686" sId="1">
    <oc r="C130">
      <f>#REF!</f>
    </oc>
    <nc r="C130"/>
  </rcc>
  <rcc rId="1687" sId="1">
    <oc r="C131">
      <f>#REF!</f>
    </oc>
    <nc r="C131"/>
  </rcc>
  <rcc rId="1688" sId="1">
    <oc r="D131">
      <f>#REF!</f>
    </oc>
    <nc r="D131"/>
  </rcc>
  <rcc rId="1689" sId="1">
    <oc r="D130">
      <f>#REF!</f>
    </oc>
    <nc r="D130"/>
  </rcc>
  <rcc rId="1690" sId="1">
    <oc r="D127">
      <f>#REF!</f>
    </oc>
    <nc r="D127"/>
  </rcc>
  <rcc rId="1691" sId="1">
    <oc r="E127">
      <f>#REF!</f>
    </oc>
    <nc r="E127"/>
  </rcc>
  <rcc rId="1692" sId="1">
    <oc r="E128">
      <f>#REF!</f>
    </oc>
    <nc r="E128"/>
  </rcc>
  <rcc rId="1693" sId="1">
    <oc r="E129">
      <f>#REF!</f>
    </oc>
    <nc r="E129"/>
  </rcc>
  <rcc rId="1694" sId="1">
    <oc r="E130">
      <f>#REF!</f>
    </oc>
    <nc r="E130"/>
  </rcc>
  <rcc rId="1695" sId="1">
    <oc r="E131">
      <f>#REF!</f>
    </oc>
    <nc r="E131"/>
  </rcc>
  <rcc rId="1696" sId="1">
    <oc r="F129">
      <f>#REF!</f>
    </oc>
    <nc r="F129"/>
  </rcc>
  <rcc rId="1697" sId="1">
    <oc r="F128">
      <f>#REF!</f>
    </oc>
    <nc r="F128"/>
  </rcc>
  <rcc rId="1698" sId="1">
    <oc r="F127">
      <f>#REF!</f>
    </oc>
    <nc r="F127"/>
  </rcc>
  <rcc rId="1699" sId="1">
    <oc r="G131">
      <f>#REF!</f>
    </oc>
    <nc r="G131"/>
  </rcc>
  <rcc rId="1700" sId="1">
    <oc r="G130">
      <f>#REF!</f>
    </oc>
    <nc r="G130"/>
  </rcc>
  <rcc rId="1701" sId="1">
    <oc r="G129">
      <f>#REF!</f>
    </oc>
    <nc r="G129"/>
  </rcc>
  <rcc rId="1702" sId="1">
    <oc r="G128">
      <f>#REF!</f>
    </oc>
    <nc r="G128"/>
  </rcc>
  <rcc rId="1703" sId="1">
    <oc r="G127">
      <f>#REF!</f>
    </oc>
    <nc r="G127"/>
  </rcc>
  <rcc rId="1704" sId="1">
    <oc r="H127">
      <f>#REF!</f>
    </oc>
    <nc r="H127"/>
  </rcc>
  <rcc rId="1705" sId="1">
    <oc r="H128">
      <f>#REF!</f>
    </oc>
    <nc r="H128"/>
  </rcc>
  <rcc rId="1706" sId="1">
    <oc r="H129">
      <f>#REF!</f>
    </oc>
    <nc r="H129"/>
  </rcc>
  <rcc rId="1707" sId="1">
    <oc r="H126">
      <f>G126/D126</f>
    </oc>
    <nc r="H126">
      <f>G126/D126</f>
    </nc>
  </rcc>
  <rcc rId="1708" sId="1">
    <oc r="C128">
      <f>#REF!</f>
    </oc>
    <nc r="C128">
      <f>18367.1+139970.8+87639.2+218928.7</f>
    </nc>
  </rcc>
  <rcc rId="1709" sId="1">
    <oc r="D128">
      <f>#REF!</f>
    </oc>
    <nc r="D128">
      <f>18367.1+139970.8+87639.2+218928.7</f>
    </nc>
  </rcc>
  <rcc rId="1710" sId="1">
    <oc r="C129">
      <f>#REF!</f>
    </oc>
    <nc r="C129">
      <f>13101.9+44358.4</f>
    </nc>
  </rcc>
  <rcc rId="1711" sId="1">
    <oc r="D129">
      <f>#REF!</f>
    </oc>
    <nc r="D129">
      <f>13101.9+44358.4</f>
    </nc>
  </rcc>
  <rfmt sheetId="1" sqref="A78:B83" start="0" length="2147483647">
    <dxf>
      <font>
        <color auto="1"/>
      </font>
    </dxf>
  </rfmt>
  <rcc rId="1712" sId="1">
    <oc r="B102" t="inlineStr">
      <is>
        <t>Предоставление субсидий органам местного самоуправления муниципальных образований в области жилищного строительства</t>
      </is>
    </oc>
    <nc r="B102" t="inlineStr">
      <is>
        <t xml:space="preserve">Градостроительная деятельность </t>
      </is>
    </nc>
  </rcc>
  <rfmt sheetId="1" sqref="B102" start="0" length="2147483647">
    <dxf>
      <font>
        <color auto="1"/>
      </font>
    </dxf>
  </rfmt>
  <rfmt sheetId="1" sqref="B84:B89" start="0" length="2147483647">
    <dxf>
      <font>
        <color auto="1"/>
      </font>
    </dxf>
  </rfmt>
  <rcc rId="1713" sId="1">
    <oc r="C86">
      <f>320392.2+518834.7</f>
    </oc>
    <nc r="C86">
      <f>155326.2</f>
    </nc>
  </rcc>
  <rcc rId="1714" sId="1" numFmtId="4">
    <oc r="D86">
      <v>135456.29999999999</v>
    </oc>
    <nc r="D86">
      <v>155326.20000000001</v>
    </nc>
  </rcc>
  <rcc rId="1715" sId="1" numFmtId="4">
    <oc r="E86">
      <v>135456.20000000001</v>
    </oc>
    <nc r="E86"/>
  </rcc>
  <rcc rId="1716" sId="1" numFmtId="4">
    <oc r="G86">
      <v>135456.20000000001</v>
    </oc>
    <nc r="G86"/>
  </rcc>
  <rcc rId="1717" sId="1" numFmtId="4">
    <oc r="G87">
      <v>16741.8</v>
    </oc>
    <nc r="G87"/>
  </rcc>
  <rcc rId="1718" sId="1" numFmtId="4">
    <oc r="E87">
      <v>16741.8</v>
    </oc>
    <nc r="E87"/>
  </rcc>
  <rcc rId="1719" sId="1" numFmtId="4">
    <oc r="C87">
      <v>101899.71</v>
    </oc>
    <nc r="C87">
      <v>19197.599999999999</v>
    </nc>
  </rcc>
  <rcc rId="1720" sId="1" numFmtId="4">
    <oc r="D87">
      <v>90645.2</v>
    </oc>
    <nc r="D87">
      <v>19197.599999999999</v>
    </nc>
  </rcc>
  <rfmt sheetId="1" sqref="C84:D87" start="0" length="2147483647">
    <dxf>
      <font>
        <color auto="1"/>
      </font>
    </dxf>
  </rfmt>
  <rfmt sheetId="1" sqref="A84" start="0" length="2147483647">
    <dxf>
      <font>
        <color auto="1"/>
      </font>
    </dxf>
  </rfmt>
  <rrc rId="1721"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cc rId="0" sId="1" dxf="1">
      <nc r="A90" t="inlineStr">
        <is>
          <t>11.1.1.2</t>
        </is>
      </nc>
      <ndxf>
        <font>
          <i/>
          <sz val="18"/>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90" t="inlineStr">
        <is>
          <t>Предоставление субсидий гражданам, проживающим в строениях, временно приспособленных для проживания (ДАиГ)</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90">
        <f>SUM(C91:C95)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90">
        <f>SUM(D91:D95)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90">
        <f>SUM(E91:E95)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90">
        <f>SUM(G91:G95)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SUM(I91:I95)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90" t="inlineStr">
        <is>
          <t>Перечисление субсидий произведится по факту издания постановлениий Администрации города. Произведена выплата субсидии трем участникам программы. 
Остаток средств в объеме 1 102,7 тыс.руб. - доля софинансирования средств местного бюджета, неперераспределенная в связи с поздним перераспредлением средств окружного бюджета. Остаток средств в объеме 0,05 тыс.рублей сложился по факту предоставления субсидий гражданам.</t>
        </is>
      </nc>
      <ndxf>
        <font>
          <sz val="16"/>
          <color rgb="FFFF0000"/>
        </font>
        <numFmt numFmtId="13" formatCode="0%"/>
        <alignment horizontal="justify" readingOrder="0"/>
        <border outline="0">
          <left style="thin">
            <color indexed="64"/>
          </left>
          <right style="thin">
            <color indexed="64"/>
          </right>
          <top style="thin">
            <color indexed="64"/>
          </top>
        </border>
        <protection locked="0"/>
      </ndxf>
    </rcc>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2" sId="1" ref="A90:XFD90" action="deleteRow">
    <undo index="1" exp="ref" v="1" dr="I90" r="I79" sId="1"/>
    <undo index="1" exp="ref" v="1" dr="G90" r="G79" sId="1"/>
    <undo index="1" exp="ref" v="1" dr="E90" r="E79" sId="1"/>
    <undo index="1" exp="ref" v="1" dr="D90" r="D79" sId="1"/>
    <undo index="1" exp="ref" v="1" dr="C90" r="C7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3" sId="1" ref="A90:XFD90" action="deleteRow">
    <undo index="1" exp="ref" v="1" dr="I90" r="I80" sId="1"/>
    <undo index="1" exp="ref" v="1" dr="H90" r="H80" sId="1"/>
    <undo index="1" exp="ref" v="1" dr="G90" r="G80" sId="1"/>
    <undo index="1" exp="ref" v="1" dr="F90" r="F80" sId="1"/>
    <undo index="1" exp="ref" v="1" dr="E90" r="E80" sId="1"/>
    <undo index="1" exp="ref" v="1" dr="D90" r="D80" sId="1"/>
    <undo index="1" exp="ref" v="1" dr="C90" r="C80"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90">
        <v>14560.1</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90">
        <v>5638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90">
        <v>5637.95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90">
        <f>E90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D90-G90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4" sId="1" ref="A90:XFD90" action="deleteRow">
    <undo index="1" exp="ref" v="1" dr="I90" r="I81" sId="1"/>
    <undo index="1" exp="ref" v="1" dr="H90" r="H81" sId="1"/>
    <undo index="1" exp="ref" v="1" dr="G90" r="G81" sId="1"/>
    <undo index="1" exp="ref" v="1" dr="F90" r="F81" sId="1"/>
    <undo index="1" exp="ref" v="1" dr="E90" r="E81" sId="1"/>
    <undo index="1" exp="ref" v="1" dr="D90" r="D81" sId="1"/>
    <undo index="1" exp="ref" v="1" dr="C90" r="C8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90">
        <v>1799.56</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90">
        <v>1799.56</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90">
        <v>696.86</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90">
        <v>696.86</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D90-G90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5"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6"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ttom style="thin">
            <color indexed="64"/>
          </bottom>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7"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cc rId="0" sId="1" dxf="1">
      <nc r="A90" t="inlineStr">
        <is>
          <t>11.1.1.3</t>
        </is>
      </nc>
      <ndxf>
        <font>
          <i/>
          <sz val="18"/>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90" t="inlineStr">
        <is>
          <t>Субсидии на строительство объектов инженерной инфраструктуры на территориях, предназначенных для жилищного строительства</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90">
        <f>SUM(C91:C95)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90">
        <f>SUM(D91:D95)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90">
        <f>SUM(E91:E95)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90">
        <f>SUM(G91:G95)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SUM(I91:I95)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90" t="inlineStr">
        <is>
          <t>Объект "Улица Маяковского от ул.30 лет Победы до ул. Университетская" введен в эксплуатацию. Разрешение на ввод №86-ru86310000-82-2020 от 30.12.2020 года. Остаток средств в объеме 7 099,88 тыс.руб. сложился по факту выполнения работ</t>
        </is>
      </nc>
      <ndxf>
        <font>
          <sz val="16"/>
          <color rgb="FFFF0000"/>
        </font>
        <numFmt numFmtId="13" formatCode="0%"/>
        <alignment horizontal="justify" readingOrder="0"/>
        <border outline="0">
          <left style="thin">
            <color indexed="64"/>
          </left>
          <right style="thin">
            <color indexed="64"/>
          </right>
          <top style="thin">
            <color indexed="64"/>
          </top>
        </border>
        <protection locked="0"/>
      </ndxf>
    </rcc>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8" sId="1" ref="A90:XFD90" action="deleteRow">
    <undo index="3" exp="ref" v="1" dr="I90" r="I79" sId="1"/>
    <undo index="3" exp="ref" v="1" dr="G90" r="G79" sId="1"/>
    <undo index="3" exp="ref" v="1" dr="E90" r="E79" sId="1"/>
    <undo index="3" exp="ref" v="1" dr="D90" r="D79" sId="1"/>
    <undo index="3" exp="ref" v="1" dr="C90" r="C7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9" sId="1" ref="A90:XFD90" action="deleteRow">
    <undo index="3" exp="ref" v="1" dr="I90" r="I80" sId="1"/>
    <undo index="3" exp="ref" v="1" dr="G90" r="G80" sId="1"/>
    <undo index="3" exp="ref" v="1" dr="E90" r="E80" sId="1"/>
    <undo index="3" exp="ref" v="1" dr="D90" r="D80" sId="1"/>
    <undo index="3" exp="ref" v="1" dr="C90" r="C80"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90">
        <v>36893.9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90">
        <v>22302.799999999999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90">
        <v>20625.689999999999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90">
        <v>20625.689999999999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D90-G90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30" sId="1" ref="A90:XFD90" action="deleteRow">
    <undo index="3" exp="ref" v="1" dr="I90" r="I81" sId="1"/>
    <undo index="3" exp="ref" v="1" dr="G90" r="G81" sId="1"/>
    <undo index="3" exp="ref" v="1" dr="E90" r="E81" sId="1"/>
    <undo index="3" exp="ref" v="1" dr="D90" r="D81" sId="1"/>
    <undo index="3" exp="ref" v="1" dr="C90" r="C8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90">
        <v>12298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90">
        <v>12298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90">
        <v>6875.23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90">
        <v>6875.23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D90-G90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31"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32"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ttom style="thin">
            <color indexed="64"/>
          </bottom>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cc rId="1733" sId="1">
    <oc r="C79">
      <f>C85+#REF!+#REF!</f>
    </oc>
    <nc r="C79">
      <f>C85</f>
    </nc>
  </rcc>
  <rcc rId="1734" sId="1">
    <oc r="C80">
      <f>C86+#REF!+#REF!</f>
    </oc>
    <nc r="C80">
      <f>C86</f>
    </nc>
  </rcc>
  <rcc rId="1735" sId="1">
    <oc r="C81">
      <f>C87+#REF!+#REF!</f>
    </oc>
    <nc r="C81">
      <f>C87</f>
    </nc>
  </rcc>
  <rcc rId="1736" sId="1">
    <nc r="C82">
      <f>C88</f>
    </nc>
  </rcc>
  <rcc rId="1737" sId="1">
    <nc r="C83">
      <f>C89</f>
    </nc>
  </rcc>
  <rcc rId="1738" sId="1">
    <oc r="D79">
      <f>D85+#REF!+#REF!</f>
    </oc>
    <nc r="D79">
      <f>D85</f>
    </nc>
  </rcc>
  <rcc rId="1739" sId="1">
    <oc r="D80">
      <f>D86+#REF!+#REF!</f>
    </oc>
    <nc r="D80">
      <f>D86</f>
    </nc>
  </rcc>
  <rcc rId="1740" sId="1">
    <oc r="D81">
      <f>D87+#REF!+#REF!</f>
    </oc>
    <nc r="D81">
      <f>D87</f>
    </nc>
  </rcc>
  <rcc rId="1741" sId="1">
    <nc r="D82">
      <f>D88</f>
    </nc>
  </rcc>
  <rcc rId="1742" sId="1" odxf="1" dxf="1">
    <nc r="D83">
      <f>D89</f>
    </nc>
    <odxf>
      <font>
        <b/>
        <sz val="20"/>
        <color rgb="FFFF0000"/>
      </font>
    </odxf>
    <ndxf>
      <font>
        <b val="0"/>
        <sz val="20"/>
        <color rgb="FFFF0000"/>
      </font>
    </ndxf>
  </rcc>
  <rcc rId="1743" sId="1">
    <oc r="E79">
      <f>E85+#REF!+#REF!</f>
    </oc>
    <nc r="E79">
      <f>E85</f>
    </nc>
  </rcc>
  <rcc rId="1744" sId="1">
    <oc r="E80">
      <f>E86+#REF!+#REF!</f>
    </oc>
    <nc r="E80">
      <f>E86</f>
    </nc>
  </rcc>
  <rcc rId="1745" sId="1">
    <oc r="E81">
      <f>E87+#REF!+#REF!</f>
    </oc>
    <nc r="E81">
      <f>E87</f>
    </nc>
  </rcc>
  <rcc rId="1746" sId="1">
    <nc r="E82">
      <f>E88</f>
    </nc>
  </rcc>
  <rcc rId="1747" sId="1">
    <nc r="E83">
      <f>E89</f>
    </nc>
  </rcc>
  <rcc rId="1748" sId="1">
    <oc r="F80">
      <f>F86+#REF!</f>
    </oc>
    <nc r="F80">
      <f>F86</f>
    </nc>
  </rcc>
  <rcc rId="1749" sId="1">
    <oc r="F81">
      <f>F87+#REF!</f>
    </oc>
    <nc r="F81">
      <f>F87</f>
    </nc>
  </rcc>
  <rcc rId="1750" sId="1">
    <oc r="G79">
      <f>G85+#REF!+#REF!</f>
    </oc>
    <nc r="G79">
      <f>G85</f>
    </nc>
  </rcc>
  <rcc rId="1751" sId="1">
    <oc r="G80">
      <f>G86+#REF!+#REF!</f>
    </oc>
    <nc r="G80">
      <f>G86</f>
    </nc>
  </rcc>
  <rcc rId="1752" sId="1">
    <oc r="G81">
      <f>G87+#REF!+#REF!</f>
    </oc>
    <nc r="G81">
      <f>G87</f>
    </nc>
  </rcc>
  <rcc rId="1753" sId="1">
    <nc r="G82">
      <f>G88</f>
    </nc>
  </rcc>
  <rcc rId="1754" sId="1">
    <nc r="G83">
      <f>G89</f>
    </nc>
  </rcc>
  <rcc rId="1755" sId="1" odxf="1" dxf="1">
    <oc r="H80">
      <f>H86+#REF!</f>
    </oc>
    <nc r="H80"/>
    <ndxf>
      <font>
        <b/>
        <i/>
        <sz val="20"/>
        <color rgb="FFFF0000"/>
      </font>
      <numFmt numFmtId="14" formatCode="0.00%"/>
    </ndxf>
  </rcc>
  <rcc rId="1756" sId="1" odxf="1" dxf="1">
    <oc r="H81">
      <f>H87+#REF!</f>
    </oc>
    <nc r="H81"/>
    <odxf>
      <font>
        <b val="0"/>
        <i val="0"/>
        <sz val="20"/>
        <color rgb="FFFF0000"/>
      </font>
      <numFmt numFmtId="4" formatCode="#,##0.00"/>
    </odxf>
    <ndxf>
      <font>
        <b/>
        <i/>
        <sz val="20"/>
        <color rgb="FFFF0000"/>
      </font>
      <numFmt numFmtId="14" formatCode="0.00%"/>
    </ndxf>
  </rcc>
  <rfmt sheetId="1" sqref="H82" start="0" length="0">
    <dxf>
      <font>
        <b/>
        <i/>
        <sz val="20"/>
        <color rgb="FFFF0000"/>
      </font>
    </dxf>
  </rfmt>
  <rfmt sheetId="1" sqref="H83" start="0" length="0">
    <dxf>
      <font>
        <b/>
        <i/>
        <sz val="20"/>
        <color rgb="FFFF0000"/>
      </font>
    </dxf>
  </rfmt>
  <rcc rId="1757" sId="1">
    <oc r="I79">
      <f>I85+#REF!+#REF!</f>
    </oc>
    <nc r="I79">
      <f>I85</f>
    </nc>
  </rcc>
  <rcc rId="1758" sId="1">
    <oc r="I80">
      <f>I86+#REF!+#REF!</f>
    </oc>
    <nc r="I80">
      <f>I86</f>
    </nc>
  </rcc>
  <rcc rId="1759" sId="1">
    <oc r="I81">
      <f>I87+#REF!+#REF!</f>
    </oc>
    <nc r="I81">
      <f>I87</f>
    </nc>
  </rcc>
  <rcc rId="1760" sId="1">
    <nc r="I82">
      <f>I88</f>
    </nc>
  </rcc>
  <rcc rId="1761" sId="1">
    <nc r="I83">
      <f>I89</f>
    </nc>
  </rcc>
  <rfmt sheetId="1" sqref="A90" start="0" length="2147483647">
    <dxf>
      <font>
        <color auto="1"/>
      </font>
    </dxf>
  </rfmt>
  <rcv guid="{6068C3FF-17AA-48A5-A88B-2523CBAC39AE}" action="delete"/>
  <rdn rId="0" localSheetId="1" customView="1" name="Z_6068C3FF_17AA_48A5_A88B_2523CBAC39AE_.wvu.PrintArea" hidden="1" oldHidden="1">
    <formula>'на 31.01.2021'!$A$1:$J$202</formula>
    <oldFormula>'на 31.01.2021'!$A$1:$J$202</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31.01.2021'!$A$7:$J$403</formula>
    <oldFormula>'на 31.01.2021'!$A$7:$J$403</oldFormula>
  </rdn>
  <rcv guid="{6068C3FF-17AA-48A5-A88B-2523CBAC39AE}" action="add"/>
</revisions>
</file>

<file path=xl/revisions/revisionLog2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31.01.2021'!$A$7:$J$403</formula>
    <oldFormula>'на 31.01.2021'!$A$7:$J$403</oldFormula>
  </rdn>
  <rcv guid="{3EEA7E1A-5F2B-4408-A34C-1F0223B5B245}" action="add"/>
</revisions>
</file>

<file path=xl/revisions/revisionLog2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2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2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69" sId="1" ref="A102:XFD10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cc rId="0" sId="1" dxf="1">
      <nc r="A102" t="inlineStr">
        <is>
          <t>11.1.2.2</t>
        </is>
      </nc>
      <ndxf>
        <font>
          <i/>
          <sz val="18"/>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02" t="inlineStr">
        <is>
          <t>Проекты планировок и проекты межевания территорий, работы по постановке границ территориальных зон на государственный кадастровый учет (ДАиГ)</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102">
        <f>SUM(C103:C107)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02">
        <f>SUM(D103:D107)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02">
        <f>SUM(E103:E107)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02">
        <f>SUM(G103:G107)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I103+I104+I105</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02" t="inlineStr">
        <is>
          <t xml:space="preserve">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953,99 тыс.рублей сложился по итогам проведения конкурсных процедур
</t>
        </is>
      </nc>
      <ndxf>
        <font>
          <sz val="16"/>
          <color rgb="FFFF0000"/>
        </font>
        <numFmt numFmtId="13" formatCode="0%"/>
        <border outline="0">
          <left style="thin">
            <color indexed="64"/>
          </left>
          <right style="thin">
            <color indexed="64"/>
          </right>
        </border>
        <protection locked="0"/>
      </ndxf>
    </rcc>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0" sId="1" ref="A102:XFD102" action="deleteRow">
    <undo index="1" exp="ref" v="1" dr="I102" r="I91" sId="1"/>
    <undo index="1" exp="ref" v="1" dr="G102" r="G91" sId="1"/>
    <undo index="1" exp="ref" v="1" dr="E102" r="E91" sId="1"/>
    <undo index="1" exp="ref" v="1" dr="D102" r="D91" sId="1"/>
    <undo index="1" exp="ref" v="1" dr="C102" r="C9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1" sId="1" ref="A102:XFD102" action="deleteRow">
    <undo index="1" exp="ref" v="1" dr="I102" r="I92" sId="1"/>
    <undo index="1" exp="ref" v="1" dr="G102" r="G92" sId="1"/>
    <undo index="1" exp="ref" v="1" dr="E102" r="E92" sId="1"/>
    <undo index="1" exp="ref" v="1" dr="D102" r="D92" sId="1"/>
    <undo index="1" exp="ref" v="1" dr="C102" r="C92"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02">
        <v>16228.38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02">
        <v>6999.53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02">
        <v>6150.42</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102">
        <v>6150.42</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2" sId="1" ref="A102:XFD102" action="deleteRow">
    <undo index="1" exp="ref" v="1" dr="I102" r="I93" sId="1"/>
    <undo index="1" exp="ref" v="1" dr="G102" r="G93" sId="1"/>
    <undo index="1" exp="ref" v="1" dr="E102" r="E93" sId="1"/>
    <undo index="1" exp="ref" v="1" dr="D102" r="D93" sId="1"/>
    <undo index="1" exp="ref" v="1" dr="C102" r="C93"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02">
        <v>2005.75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02">
        <v>865.1</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02">
        <v>760.22</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02">
        <f>E102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3" sId="1" ref="A102:XFD102" action="deleteRow">
    <undo index="1" exp="ref" v="1" dr="I102" r="I94" sId="1"/>
    <undo index="1" exp="ref" v="1" dr="G102" r="G94" sId="1"/>
    <undo index="1" exp="ref" v="1" dr="E102" r="E94" sId="1"/>
    <undo index="1" exp="ref" v="1" dr="D102" r="D94" sId="1"/>
    <undo index="1" exp="ref" v="1" dr="C102" r="C94"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4" sId="1" ref="A102:XFD102" action="deleteRow">
    <undo index="1" exp="ref" v="1" dr="I102" r="I95" sId="1"/>
    <undo index="1" exp="ref" v="1" dr="G102" r="G95" sId="1"/>
    <undo index="1" exp="ref" v="1" dr="E102" r="E95" sId="1"/>
    <undo index="1" exp="ref" v="1" dr="D102" r="D95" sId="1"/>
    <undo index="1" exp="ref" v="1" dr="C102" r="C95"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ttom style="thin">
            <color indexed="64"/>
          </bottom>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5" sId="1" ref="A102:XFD10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cc rId="0" sId="1" dxf="1">
      <nc r="A102" t="inlineStr">
        <is>
          <t>11.1.2.3</t>
        </is>
      </nc>
      <ndxf>
        <font>
          <i/>
          <sz val="18"/>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02" t="inlineStr">
        <is>
          <t>Предоставление субсидии на возмещение затрат по строительству инженерных сетей</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102">
        <f>C103+C104+C105+C106+C107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02">
        <f>D103+D104+D105+D106+D107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02">
        <f>E103+E104+E105+E106+E107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02">
        <f>G103+G104+G105+G106+G107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I104+I103+I105</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02" t="inlineStr">
        <is>
          <t>Выплата субсидии на возмещение части затрат застройщикам (инвесторам) по строительству объектов инженерной инфраструктуры не произведена по причине отказа Департамента строительства ХМАО-Югры в финансировании доли окружного бюджета (п.3.3 приложения 3 к Постановлению Правительства ХМАО-Югры от 05.10.2018 №346-п). Соглашения о расторжении соглашения о предоставлении из бюджета города субсидии на возмещение части затрат по строительству объектов инженерной инфраструктуры  направлены в адрес застройщиков.</t>
        </is>
      </nc>
      <ndxf>
        <font>
          <sz val="16"/>
          <color rgb="FFFF0000"/>
        </font>
        <numFmt numFmtId="13" formatCode="0%"/>
        <border outline="0">
          <left style="thin">
            <color indexed="64"/>
          </left>
          <right style="thin">
            <color indexed="64"/>
          </right>
          <top style="thin">
            <color indexed="64"/>
          </top>
        </border>
        <protection locked="0"/>
      </ndxf>
    </rcc>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6" sId="1" ref="A102:XFD102" action="deleteRow">
    <undo index="3" exp="ref" v="1" dr="G102" r="G91" sId="1"/>
    <undo index="3" exp="ref" v="1" dr="E102" r="E91" sId="1"/>
    <undo index="3" exp="ref" v="1" dr="D102" r="D91" sId="1"/>
    <undo index="3" exp="ref" v="1" dr="C102" r="C9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7" sId="1" ref="A102:XFD102" action="deleteRow">
    <undo index="3" exp="ref" v="1" dr="I102" r="I92" sId="1"/>
    <undo index="3" exp="ref" v="1" dr="G102" r="G92" sId="1"/>
    <undo index="3" exp="ref" v="1" dr="E102" r="E92" sId="1"/>
    <undo index="3" exp="ref" v="1" dr="D102" r="D92" sId="1"/>
    <undo index="3" exp="ref" v="1" dr="C102" r="C92"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02">
        <v>16462.88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02">
        <v>47097.58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02">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102">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8" sId="1" ref="A102:XFD102" action="deleteRow">
    <undo index="3" exp="ref" v="1" dr="I102" r="I93" sId="1"/>
    <undo index="3" exp="ref" v="1" dr="G102" r="G93" sId="1"/>
    <undo index="3" exp="ref" v="1" dr="E102" r="E93" sId="1"/>
    <undo index="3" exp="ref" v="1" dr="D102" r="D93" sId="1"/>
    <undo index="3" exp="ref" v="1" dr="C102" r="C93"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02">
        <v>2034.74</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02">
        <v>5821.05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02">
        <v>2886.45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102">
        <v>2886.45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9" sId="1" ref="A102:XFD10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80" sId="1" ref="A102:XFD10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02" start="0" length="0">
      <dxf>
        <font>
          <sz val="16"/>
          <color rgb="FFFF0000"/>
        </font>
        <numFmt numFmtId="13" formatCode="0%"/>
        <border outline="0">
          <left style="thin">
            <color indexed="64"/>
          </left>
          <right style="thin">
            <color indexed="64"/>
          </right>
          <bottom style="thin">
            <color indexed="64"/>
          </bottom>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cc rId="1781" sId="1">
    <oc r="C91">
      <f>C97+#REF!+#REF!</f>
    </oc>
    <nc r="C91">
      <f>C97</f>
    </nc>
  </rcc>
  <rcc rId="1782" sId="1">
    <oc r="C92">
      <f>C98+#REF!+#REF!</f>
    </oc>
    <nc r="C92">
      <f>C98</f>
    </nc>
  </rcc>
  <rcc rId="1783" sId="1">
    <oc r="C93">
      <f>C99+#REF!+#REF!</f>
    </oc>
    <nc r="C93">
      <f>C99</f>
    </nc>
  </rcc>
  <rcc rId="1784" sId="1">
    <oc r="C94">
      <f>C100+#REF!</f>
    </oc>
    <nc r="C94">
      <f>C100</f>
    </nc>
  </rcc>
  <rcc rId="1785" sId="1">
    <oc r="C95">
      <f>C101+#REF!</f>
    </oc>
    <nc r="C95">
      <f>C101</f>
    </nc>
  </rcc>
  <rcc rId="1786" sId="1">
    <oc r="D91">
      <f>D97+#REF!+#REF!</f>
    </oc>
    <nc r="D91">
      <f>D97</f>
    </nc>
  </rcc>
  <rcc rId="1787" sId="1">
    <oc r="D92">
      <f>D98+#REF!+#REF!</f>
    </oc>
    <nc r="D92">
      <f>D98</f>
    </nc>
  </rcc>
  <rcc rId="1788" sId="1">
    <oc r="D93">
      <f>D99+#REF!+#REF!</f>
    </oc>
    <nc r="D93">
      <f>D99</f>
    </nc>
  </rcc>
  <rcc rId="1789" sId="1">
    <oc r="D94">
      <f>D100+#REF!</f>
    </oc>
    <nc r="D94">
      <f>D100</f>
    </nc>
  </rcc>
  <rcc rId="1790" sId="1">
    <oc r="D95">
      <f>D101+#REF!</f>
    </oc>
    <nc r="D95">
      <f>D101</f>
    </nc>
  </rcc>
  <rcc rId="1791" sId="1">
    <oc r="E91">
      <f>E97+#REF!+#REF!</f>
    </oc>
    <nc r="E91">
      <f>E97</f>
    </nc>
  </rcc>
  <rcc rId="1792" sId="1">
    <oc r="E92">
      <f>E98+#REF!+#REF!</f>
    </oc>
    <nc r="E92">
      <f>E98</f>
    </nc>
  </rcc>
  <rcc rId="1793" sId="1">
    <oc r="E93">
      <f>E99+#REF!+#REF!</f>
    </oc>
    <nc r="E93">
      <f>E99</f>
    </nc>
  </rcc>
  <rcc rId="1794" sId="1">
    <oc r="E94">
      <f>E100+#REF!</f>
    </oc>
    <nc r="E94">
      <f>E100</f>
    </nc>
  </rcc>
  <rcc rId="1795" sId="1">
    <oc r="E95">
      <f>E101+#REF!</f>
    </oc>
    <nc r="E95">
      <f>E101</f>
    </nc>
  </rcc>
  <rcc rId="1796" sId="1">
    <oc r="G91">
      <f>G97+#REF!+#REF!</f>
    </oc>
    <nc r="G91">
      <f>G97</f>
    </nc>
  </rcc>
  <rcc rId="1797" sId="1">
    <oc r="G92">
      <f>G98+#REF!+#REF!</f>
    </oc>
    <nc r="G92">
      <f>G98</f>
    </nc>
  </rcc>
  <rcc rId="1798" sId="1">
    <oc r="G93">
      <f>G99+#REF!+#REF!</f>
    </oc>
    <nc r="G93">
      <f>G99</f>
    </nc>
  </rcc>
  <rcc rId="1799" sId="1">
    <oc r="G94">
      <f>G100+#REF!</f>
    </oc>
    <nc r="G94">
      <f>G100</f>
    </nc>
  </rcc>
  <rcc rId="1800" sId="1">
    <oc r="G95">
      <f>G101+#REF!</f>
    </oc>
    <nc r="G95">
      <f>G101</f>
    </nc>
  </rcc>
  <rcc rId="1801" sId="1">
    <oc r="I91">
      <f>I97+#REF!</f>
    </oc>
    <nc r="I91">
      <f>I97</f>
    </nc>
  </rcc>
  <rcc rId="1802" sId="1" odxf="1" dxf="1">
    <oc r="I92">
      <f>I98+#REF!+#REF!</f>
    </oc>
    <nc r="I92">
      <f>I98</f>
    </nc>
    <odxf>
      <font>
        <i val="0"/>
        <sz val="20"/>
        <color rgb="FFFF0000"/>
      </font>
    </odxf>
    <ndxf>
      <font>
        <i/>
        <sz val="20"/>
        <color rgb="FFFF0000"/>
      </font>
    </ndxf>
  </rcc>
  <rcc rId="1803" sId="1" odxf="1" dxf="1">
    <oc r="I93">
      <f>I99+#REF!+#REF!</f>
    </oc>
    <nc r="I93">
      <f>I99</f>
    </nc>
    <odxf>
      <font>
        <i val="0"/>
        <sz val="20"/>
        <color rgb="FFFF0000"/>
      </font>
    </odxf>
    <ndxf>
      <font>
        <i/>
        <sz val="20"/>
        <color rgb="FFFF0000"/>
      </font>
    </ndxf>
  </rcc>
  <rcc rId="1804" sId="1">
    <oc r="I94">
      <f>I100+#REF!</f>
    </oc>
    <nc r="I94">
      <f>I100</f>
    </nc>
  </rcc>
  <rcc rId="1805" sId="1">
    <oc r="I95">
      <f>I101+#REF!</f>
    </oc>
    <nc r="I95">
      <f>I101</f>
    </nc>
  </rcc>
  <rcc rId="1806" sId="1" numFmtId="4">
    <oc r="C98">
      <v>19777.240000000002</v>
    </oc>
    <nc r="C98">
      <v>32350.1</v>
    </nc>
  </rcc>
  <rcc rId="1807" sId="1" numFmtId="4">
    <oc r="D98">
      <v>9479.89</v>
    </oc>
    <nc r="D98">
      <v>32350.1</v>
    </nc>
  </rcc>
  <rcc rId="1808" sId="1" numFmtId="4">
    <oc r="C99">
      <v>2444.38</v>
    </oc>
    <nc r="C99">
      <v>3998.3</v>
    </nc>
  </rcc>
  <rcc rId="1809" sId="1" numFmtId="4">
    <oc r="D99">
      <v>1171.67</v>
    </oc>
    <nc r="D99">
      <v>3998.3</v>
    </nc>
  </rcc>
  <rfmt sheetId="1" sqref="A90:D101" start="0" length="2147483647">
    <dxf>
      <font>
        <color auto="1"/>
      </font>
    </dxf>
  </rfmt>
  <rfmt sheetId="1" sqref="C102:D106" start="0" length="2147483647">
    <dxf>
      <font>
        <color auto="1"/>
      </font>
    </dxf>
  </rfmt>
  <rrc rId="1810" sId="1" ref="A132:XFD13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b/>
          <i/>
          <sz val="18"/>
          <color rgb="FFFF0000"/>
        </font>
        <alignment horizontal="left" vertical="top" wrapText="1" readingOrder="0"/>
      </dxf>
    </rfmt>
    <rcc rId="0" sId="1" dxf="1">
      <nc r="A132" t="inlineStr">
        <is>
          <t>11.2.4.</t>
        </is>
      </nc>
      <ndxf>
        <font>
          <b val="0"/>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32" t="inlineStr">
        <is>
          <t>Обеспечение жильем граждан, уволенных с военной службы (службы), и приравненных к ним лиц (УУиРЖ)</t>
        </is>
      </nc>
      <ndxf>
        <font>
          <b val="0"/>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132">
        <f>SUM(C133:C137)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32">
        <f>SUM(D133:D137)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32">
        <f>SUM(E133:E137)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F132" start="0" length="0">
      <dxf>
        <font>
          <b val="0"/>
          <i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cc rId="0" sId="1" dxf="1">
      <nc r="G132">
        <f>SUM(G133:G137)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H132" start="0" length="0">
      <dxf>
        <font>
          <b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cc rId="0" sId="1" dxf="1">
      <nc r="I132">
        <f>I133</f>
      </nc>
      <ndxf>
        <font>
          <b val="0"/>
          <i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32" t="inlineStr">
        <is>
          <t xml:space="preserve">В связи с отсутствием на 01.01.2020 участников подпрограммы, средства федерального бюджета до муниципального образования не доводились. </t>
        </is>
      </nc>
      <ndxf>
        <font>
          <b val="0"/>
          <i val="0"/>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ndxf>
    </rcc>
    <rfmt sheetId="1" sqref="K132" start="0" length="0">
      <dxf>
        <font>
          <b val="0"/>
          <sz val="20"/>
          <color rgb="FFFF0000"/>
        </font>
        <numFmt numFmtId="4" formatCode="#,##0.00"/>
      </dxf>
    </rfmt>
    <rfmt sheetId="1" sqref="L132" start="0" length="0">
      <dxf>
        <font>
          <i val="0"/>
          <sz val="20"/>
          <color rgb="FFFF0000"/>
        </font>
        <numFmt numFmtId="4" formatCode="#,##0.00"/>
      </dxf>
    </rfmt>
    <rfmt sheetId="1" sqref="M132" start="0" length="0">
      <dxf>
        <font>
          <i val="0"/>
          <sz val="20"/>
          <color rgb="FFFF0000"/>
        </font>
        <numFmt numFmtId="4" formatCode="#,##0.00"/>
      </dxf>
    </rfmt>
  </rrc>
  <rrc rId="1811" sId="1" ref="A132:XFD132" action="deleteRow">
    <undo index="5" exp="ref" v="1" dr="I132" r="I109" sId="1"/>
    <undo index="5" exp="ref" v="1" dr="G132" r="G109" sId="1"/>
    <undo index="5" exp="ref" v="1" dr="E132" r="E109" sId="1"/>
    <undo index="5" exp="ref" v="1" dr="D132" r="D109" sId="1"/>
    <undo index="5" exp="ref" v="1" dr="C132" r="C10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812" sId="1" ref="A132:XFD132" action="deleteRow">
    <undo index="5" exp="ref" v="1" dr="I132" r="I110" sId="1"/>
    <undo index="5" exp="ref" v="1" dr="G132" r="G110" sId="1"/>
    <undo index="5" exp="ref" v="1" dr="E132" r="E110" sId="1"/>
    <undo index="5" exp="ref" v="1" dr="D132" r="D110" sId="1"/>
    <undo index="5" exp="ref" v="1" dr="C132" r="C110"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ХМАО - Югры</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813" sId="1" ref="A132:XFD132" action="deleteRow">
    <undo index="5" exp="ref" v="1" dr="I132" r="I111" sId="1"/>
    <undo index="5" exp="ref" v="1" dr="G132" r="G111" sId="1"/>
    <undo index="5" exp="ref" v="1" dr="E132" r="E111" sId="1"/>
    <undo index="5" exp="ref" v="1" dr="D132" r="D111" sId="1"/>
    <undo index="5" exp="ref" v="1" dr="C132" r="C11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814" sId="1" ref="A132:XFD132" action="deleteRow">
    <undo index="5" exp="ref" v="1" dr="I132" r="I112" sId="1"/>
    <undo index="5" exp="ref" v="1" dr="G132" r="G112" sId="1"/>
    <undo index="5" exp="ref" v="1" dr="E132" r="E112" sId="1"/>
    <undo index="5" exp="ref" v="1" dr="D132" r="D112" sId="1"/>
    <undo index="5" exp="ref" v="1" dr="C132" r="C112"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815" sId="1" ref="A132:XFD132" action="deleteRow">
    <undo index="5" exp="ref" v="1" dr="I132" r="I113" sId="1"/>
    <undo index="5" exp="ref" v="1" dr="G132" r="G113" sId="1"/>
    <undo index="5" exp="ref" v="1" dr="E132" r="E113" sId="1"/>
    <undo index="5" exp="ref" v="1" dr="D132" r="D113" sId="1"/>
    <undo index="5" exp="ref" v="1" dr="C132" r="C113" sId="1"/>
    <undo index="0" exp="area" ref3D="1" dr="$A$7:$H$132" dn="Z_FF7CC20D_CA9E_46D2_A113_9EB09E8A7DF6_.wvu.FilterData" sId="1"/>
    <undo index="0" exp="area" ref3D="1" dr="$A$7:$H$132" dn="Z_FD0E1B66_1ED2_4768_AEAA_4813773FCD1B_.wvu.FilterData" sId="1"/>
    <undo index="0" exp="area" ref3D="1" dr="$A$7:$H$132" dn="Z_FBEEEF36_B47B_4551_8D8A_904E9E1222D4_.wvu.FilterData" sId="1"/>
    <undo index="0" exp="area" ref3D="1" dr="$A$7:$H$132" dn="Z_FAEA1540_FB92_4A7F_8E18_381E2C6FAF74_.wvu.FilterData" sId="1"/>
    <undo index="0" exp="area" ref3D="1" dr="$A$7:$H$132" dn="Z_F9F96D65_7E5D_4EDB_B47B_CD800EE8793F_.wvu.FilterData" sId="1"/>
    <undo index="0" exp="area" ref3D="1" dr="$A$7:$H$132" dn="Z_F8CD48ED_A67F_492E_A417_09D352E93E12_.wvu.FilterData" sId="1"/>
    <undo index="4" exp="area" ref3D="1" dr="$K$1:$BM$1048576" dn="Z_F2110B0B_AAE7_42F0_B553_C360E9249AD4_.wvu.Cols" sId="1"/>
    <undo index="0" exp="area" ref3D="1" dr="$A$7:$H$132" dn="Z_F140A98E_30AA_4FD0_8B93_08F8951EDE5E_.wvu.FilterData" sId="1"/>
    <undo index="0" exp="area" ref3D="1" dr="$A$7:$H$132" dn="Z_EFFADE78_6F23_4B5D_AE74_3E82BA29B398_.wvu.FilterData" sId="1"/>
    <undo index="0" exp="area" ref3D="1" dr="$A$7:$H$132" dn="Z_ED74FBD3_DF35_4798_8C2A_7ADA46D140AA_.wvu.FilterData" sId="1"/>
    <undo index="0" exp="area" ref3D="1" dr="$A$7:$H$132" dn="Z_EBCDBD63_50FE_4D52_B280_2A723FA77236_.wvu.FilterData" sId="1"/>
    <undo index="0" exp="area" ref3D="1" dr="$A$7:$H$132" dn="Z_EA769D6D_3269_481D_9974_BC10C6C55FF6_.wvu.FilterData" sId="1"/>
    <undo index="0" exp="area" ref3D="1" dr="$A$7:$H$132" dn="Z_E88E1D11_18C0_4724_9D4F_2C85DDF57564_.wvu.FilterData" sId="1"/>
    <undo index="0" exp="area" ref3D="1" dr="$A$7:$H$132" dn="Z_E3C6ECC1_0F12_435D_9B36_B23F6133337F_.wvu.FilterData" sId="1"/>
    <undo index="0" exp="area" ref3D="1" dr="$A$7:$H$132" dn="Z_E2FB76DF_1C94_4620_8087_FEE12FDAA3D2_.wvu.FilterData" sId="1"/>
    <undo index="0" exp="area" ref3D="1" dr="$A$7:$H$132" dn="Z_E2861A4E_263A_4BE6_9223_2DA352B0AD2D_.wvu.FilterData" sId="1"/>
    <undo index="0" exp="area" ref3D="1" dr="$A$7:$H$132" dn="Z_E25FE844_1AD8_4E16_B2DB_9033A702F13A_.wvu.FilterData" sId="1"/>
    <undo index="0" exp="area" ref3D="1" dr="$A$7:$H$132" dn="Z_E1E7843B_3EC3_4FFF_9B1C_53E7DE6A4004_.wvu.FilterData" sId="1"/>
    <undo index="0" exp="area" ref3D="1" dr="$A$7:$H$132" dn="Z_E0B34E03_0754_4713_9A98_5ACEE69C9E71_.wvu.FilterData" sId="1"/>
    <undo index="0" exp="area" ref3D="1" dr="$A$7:$H$132" dn="Z_DEA6EDB2_F27D_4C8F_B061_FD80BEC5543F_.wvu.FilterData" sId="1"/>
    <undo index="0" exp="area" ref3D="1" dr="$A$7:$H$132" dn="Z_DDA68DE5_EF86_4A52_97CD_589088C5FE7A_.wvu.FilterData" sId="1"/>
    <undo index="0" exp="area" ref3D="1" dr="$A$7:$H$132" dn="Z_DCC1B134_1BA2_418E_B1D0_0938D8743370_.wvu.FilterData" sId="1"/>
    <undo index="0" exp="area" ref3D="1" dr="$A$7:$H$132" dn="Z_DC796824_ECED_4590_A3E8_8D5A3534C637_.wvu.FilterData" sId="1"/>
    <undo index="0" exp="area" ref3D="1" dr="$A$7:$H$132" dn="Z_DC263B7F_7E05_4E66_AE9F_05D6DDE635B1_.wvu.FilterData" sId="1"/>
    <undo index="0" exp="area" ref3D="1" dr="$A$7:$H$132" dn="Z_D97BC9A1_860C_45CB_8FAD_B69CEE39193C_.wvu.FilterData" sId="1"/>
    <undo index="0" exp="area" ref3D="1" dr="$A$7:$H$132" dn="Z_D8EBE17E_7A1A_4392_901C_A4C8DD4BAF28_.wvu.FilterData" sId="1"/>
    <undo index="0" exp="area" ref3D="1" dr="$A$7:$H$132" dn="Z_D8836A46_4276_4875_86A1_BB0E2B53006C_.wvu.FilterData" sId="1"/>
    <undo index="0" exp="area" ref3D="1" dr="$A$7:$H$132" dn="Z_D8418465_ECB6_40A4_8538_9D6D02B4E5CE_.wvu.FilterData" sId="1"/>
    <undo index="4" exp="area" ref3D="1" dr="$K$1:$BM$1048576" dn="Z_D7BC8E82_4392_4806_9DAE_D94253790B9C_.wvu.Cols" sId="1"/>
    <undo index="0" exp="area" ref3D="1" dr="$A$7:$H$132" dn="Z_D6730C21_0555_4F4D_B589_9DE5CFF9C442_.wvu.FilterData" sId="1"/>
    <undo index="0" exp="area" ref3D="1" dr="$A$7:$H$132" dn="Z_D537FB3B_712D_486A_BA32_4F73BEB2AA19_.wvu.FilterData" sId="1"/>
    <undo index="0" exp="area" ref3D="1" dr="$A$7:$H$132" dn="Z_D5317C3A_3EDA_404B_818D_EAF558810951_.wvu.FilterData" sId="1"/>
    <undo index="0" exp="area" ref3D="1" dr="$A$7:$H$132" dn="Z_D45ABB34_16CC_462D_8459_2034D47F465D_.wvu.FilterData" sId="1"/>
    <undo index="0" exp="area" ref3D="1" dr="$A$7:$H$132" dn="Z_D3F31BC4_4CDA_431B_BA5F_ADE76A923760_.wvu.FilterData" sId="1"/>
    <undo index="0" exp="area" ref3D="1" dr="$A$7:$H$132" dn="Z_D3C3EFC2_493C_4B9B_BC16_8147B08F8F65_.wvu.FilterData" sId="1"/>
    <undo index="0" exp="area" ref3D="1" dr="$A$7:$H$132" dn="Z_D343F548_3DE6_4716_9B8B_0FF1DF1B1DE3_.wvu.FilterData" sId="1"/>
    <undo index="0" exp="area" ref3D="1" dr="$A$7:$H$132" dn="Z_8649CC96_F63A_4F83_8C89_AA8F47AC05F3_.wvu.FilterData" sId="1"/>
    <undo index="0" exp="area" ref3D="1" dr="$A$7:$H$132" dn="Z_8462E4B7_FF49_4401_9CB1_027D70C3D86B_.wvu.FilterData" sId="1"/>
    <undo index="0" exp="area" ref3D="1" dr="$A$7:$H$132" dn="Z_8280D1E0_5055_49CD_A383_D6B2F2EBD512_.wvu.FilterData" sId="1"/>
    <undo index="0" exp="area" ref3D="1" dr="$A$7:$H$132" dn="Z_81403331_C5EB_4760_B273_D3D9C8D43951_.wvu.FilterData" sId="1"/>
    <undo index="0" exp="area" ref3D="1" dr="$A$7:$H$132" dn="Z_7BC27702_AD83_4B6E_860E_D694439F877D_.wvu.FilterData" sId="1"/>
    <undo index="0" exp="area" ref3D="1" dr="$A$7:$H$132" dn="Z_7AE14342_BF53_4FA2_8C85_1038D8BA9596_.wvu.FilterData" sId="1"/>
    <undo index="0" exp="area" ref3D="1" dr="$A$7:$H$132" dn="Z_7A09065A_45D5_4C53_B9DD_121DF6719D64_.wvu.FilterData" sId="1"/>
    <undo index="0" exp="area" ref3D="1" dr="$A$7:$H$132" dn="Z_799DB00F_141C_483B_A462_359C05A36D93_.wvu.FilterData" sId="1"/>
    <undo index="0" exp="area" ref3D="1" dr="$A$7:$H$132" dn="Z_762066AC_D656_4392_845D_8C6157B76764_.wvu.FilterData" sId="1"/>
    <undo index="0" exp="area" ref3D="1" dr="$A$7:$H$132" dn="Z_742C8CE1_B323_4B6C_901C_E2B713ADDB04_.wvu.FilterData" sId="1"/>
    <undo index="0" exp="area" ref3D="1" dr="$A$7:$H$132" dn="Z_7246383F_5A7C_4469_ABE5_F3DE99D7B98C_.wvu.FilterData" sId="1"/>
    <undo index="0" exp="area" ref3D="1" dr="$A$7:$H$132" dn="Z_706D67E7_3361_40B2_829D_8844AB8060E2_.wvu.FilterData" sId="1"/>
    <undo index="0" exp="area" ref3D="1" dr="$A$7:$H$132" dn="Z_6F60BF81_D1A9_4E04_93E7_3EE7124B8D23_.wvu.FilterData" sId="1"/>
    <undo index="0" exp="area" ref3D="1" dr="$A$7:$H$132" dn="Z_6E2D6686_B9FD_4BBA_8CD4_95C6386F5509_.wvu.FilterData" sId="1"/>
    <undo index="0" exp="area" ref3D="1" dr="$A$7:$H$132" dn="Z_6CF84B0C_144A_4CF4_A34E_B9147B738037_.wvu.FilterData" sId="1"/>
    <undo index="0" exp="area" ref3D="1" dr="$A$7:$H$132" dn="Z_6BE735CC_AF2E_4F67_B22D_A8AB001D3353_.wvu.FilterData" sId="1"/>
    <undo index="0" exp="area" ref3D="1" dr="$A$7:$H$132" dn="Z_6BE4E62B_4F97_4F96_9638_8ADCE8F932B1_.wvu.FilterData" sId="1"/>
    <undo index="0" exp="area" ref3D="1" dr="$A$7:$H$132" dn="Z_63D45DC6_0D62_438A_9069_0A4378090381_.wvu.FilterData" sId="1"/>
    <undo index="0" exp="area" ref3D="1" dr="$A$7:$H$132" dn="Z_638AAAE8_8FF2_44D0_A160_BB2A9AEB5B72_.wvu.FilterData" sId="1"/>
    <undo index="0" exp="area" ref3D="1" dr="$A$7:$H$132" dn="Z_62691467_BD46_47AE_A6DF_52CBD0D9817B_.wvu.FilterData" sId="1"/>
    <undo index="0" exp="area" ref3D="1" dr="$A$7:$H$132" dn="Z_60B33E92_3815_4061_91AA_8E38B8895054_.wvu.FilterData" sId="1"/>
    <undo index="0" exp="area" ref3D="1" dr="$A$7:$H$132" dn="Z_60657231_C99E_4191_A90E_C546FB588843_.wvu.FilterData" sId="1"/>
    <undo index="0" exp="area" ref3D="1" dr="$A$7:$H$132" dn="Z_5CDE7466_9008_4EE8_8F19_E26D937B15F6_.wvu.FilterData" sId="1"/>
    <undo index="0" exp="area" ref3D="1" dr="$A$7:$H$132" dn="Z_5C13A1A0_C535_4639_90BE_9B5D72B8AEDB_.wvu.FilterData" sId="1"/>
    <undo index="0" exp="area" ref3D="1" dr="$A$7:$H$132" dn="Z_59F91900_CAE9_4608_97BE_FBC0993C389F_.wvu.FilterData" sId="1"/>
    <undo index="0" exp="area" ref3D="1" dr="$A$7:$H$132" dn="Z_58270B81_2C5A_44D4_84D8_B29B6BA03243_.wvu.FilterData" sId="1"/>
    <undo index="0" exp="area" ref3D="1" dr="$A$7:$H$132" dn="Z_5729DC83_8713_4B21_9D2C_8A74D021747E_.wvu.FilterData" sId="1"/>
    <undo index="0" exp="area" ref3D="1" dr="$A$7:$H$132" dn="Z_56C18D87_C587_43F7_9147_D7827AADF66D_.wvu.FilterData" sId="1"/>
    <undo index="0" exp="area" ref3D="1" dr="$A$7:$H$132" dn="Z_568C3823_FEE7_49C8_B4CF_3D48541DA65C_.wvu.FilterData" sId="1"/>
    <undo index="0" exp="area" ref3D="1" dr="$A$7:$H$132" dn="Z_565A1A16_6A4F_4794_B3C1_1808DC7E86C0_.wvu.FilterData" sId="1"/>
    <undo index="0" exp="area" ref3D="1" dr="$A$7:$H$132" dn="Z_55266A36_B6A9_42E1_8467_17D14F12BABD_.wvu.FilterData" sId="1"/>
    <undo index="0" exp="area" ref3D="1" dr="$A$7:$H$132" dn="Z_52C40832_4D48_45A4_B802_95C62DCB5A61_.wvu.FilterData" sId="1"/>
    <undo index="0" exp="area" ref3D="1" dr="$A$7:$H$132" dn="Z_4C1FE39D_945F_4F14_94DF_F69B283DCD9F_.wvu.FilterData" sId="1"/>
    <undo index="0" exp="area" ref3D="1" dr="$A$7:$H$132" dn="Z_4BB7905C_0E11_42F1_848D_90186131796A_.wvu.FilterData" sId="1"/>
    <undo index="0" exp="area" ref3D="1" dr="$A$7:$H$132" dn="Z_47DE35B6_B347_4C65_8E49_C2008CA773EB_.wvu.FilterData" sId="1"/>
    <undo index="0" exp="area" ref3D="1" dr="$A$7:$H$132" dn="Z_45D27932_FD3D_46DE_B431_4E5606457D7F_.wvu.FilterData" sId="1"/>
    <undo index="0" exp="area" ref3D="1" dr="$A$7:$H$132" dn="Z_445590C0_7350_4A17_AB85_F8DCF9494ECC_.wvu.FilterData" sId="1"/>
    <undo index="0" exp="area" ref3D="1" dr="$A$7:$H$132" dn="Z_4388DD05_A74C_4C1C_A344_6EEDB2F4B1B0_.wvu.FilterData" sId="1"/>
    <undo index="0" exp="area" ref3D="1" dr="$A$7:$H$132" dn="Z_415B8653_FE9C_472E_85AE_9CFA9B00FD5E_.wvu.FilterData" sId="1"/>
    <undo index="0" exp="area" ref3D="1" dr="$A$7:$H$132" dn="Z_4055661A_C391_44E3_B71B_DF824D593415_.wvu.FilterData" sId="1"/>
    <undo index="0" exp="area" ref3D="1" dr="$A$7:$H$132" dn="Z_403313B7_B74E_4D03_8AB9_B2A52A5BA330_.wvu.FilterData" sId="1"/>
    <undo index="0" exp="area" ref3D="1" dr="$A$7:$H$132" dn="Z_3DB4F6FC_CE58_4083_A6ED_88DCB901BB99_.wvu.FilterData" sId="1"/>
    <undo index="0" exp="area" ref3D="1" dr="$A$7:$H$132" dn="Z_3D1280C8_646B_4BB2_862F_8A8207220C6A_.wvu.FilterData" sId="1"/>
    <undo index="0" exp="area" ref3D="1" dr="$A$7:$H$132" dn="Z_3C9F72CF_10C2_48CF_BBB6_A2B9A1393F37_.wvu.FilterData" sId="1"/>
    <undo index="0" exp="area" ref3D="1" dr="$A$7:$H$132" dn="Z_3AAEA08B_779A_471D_BFA0_0D98BF9A4FAD_.wvu.FilterData" sId="1"/>
    <undo index="0" exp="area" ref3D="1" dr="$A$1:$J$132" dn="Z_37F8CE32_8CE8_4D95_9C0E_63112E6EFFE9_.wvu.PrintArea" sId="1"/>
    <undo index="0" exp="area" ref3D="1" dr="$A$7:$H$132" dn="Z_37F8CE32_8CE8_4D95_9C0E_63112E6EFFE9_.wvu.FilterData" sId="1"/>
    <undo index="0" exp="area" ref3D="1" dr="$A$7:$H$132" dn="Z_36AEB3FF_FCBC_4E21_8EFE_F20781816ED3_.wvu.FilterData" sId="1"/>
    <undo index="0" exp="area" ref3D="1" dr="$A$7:$H$132" dn="Z_36282042_958F_4D98_9515_9E9271F26AA2_.wvu.FilterData" sId="1"/>
    <undo index="0" exp="area" ref3D="1" dr="$A$7:$H$132" dn="Z_36279478_DEDD_46A7_8B6D_9500CB65A35C_.wvu.FilterData" sId="1"/>
    <undo index="0" exp="area" ref3D="1" dr="$A$7:$H$132" dn="Z_3597F15D_13FB_47E4_B2D7_0713796F1B32_.wvu.FilterData" sId="1"/>
    <undo index="0" exp="area" ref3D="1" dr="$A$7:$H$132" dn="Z_34E97F8E_B808_4C29_AFA8_24160BA8B576_.wvu.FilterData" sId="1"/>
    <undo index="0" exp="area" ref3D="1" dr="$A$7:$H$132" dn="Z_31EABA3C_DD8D_46BF_85B1_09527EF8E816_.wvu.FilterData" sId="1"/>
    <undo index="0" exp="area" ref3D="1" dr="$A$7:$H$132" dn="Z_31985263_3556_4B71_A26F_62706F49B320_.wvu.FilterData" sId="1"/>
    <undo index="0" exp="area" ref3D="1" dr="$A$7:$H$132" dn="Z_2F3BAFC5_8792_4BC0_833F_5CB9ACB14A14_.wvu.FilterData" sId="1"/>
    <undo index="0" exp="area" ref3D="1" dr="$A$7:$H$132" dn="Z_2D918A37_6905_4BEF_BC3A_DA45E968DAC3_.wvu.FilterData" sId="1"/>
    <undo index="0" exp="area" ref3D="1" dr="$A$7:$H$132" dn="Z_2C47EAD7_6B0B_40AB_9599_0BF3302E35F1_.wvu.FilterData" sId="1"/>
    <undo index="0" exp="area" ref3D="1" dr="$A$7:$H$132" dn="Z_28008BE5_0693_468D_890E_2AE562EDDFCA_.wvu.FilterData" sId="1"/>
    <undo index="0" exp="area" ref3D="1" dr="$A$7:$H$132" dn="Z_26E7CD7D_71FD_4075_B268_E6444384CE7D_.wvu.FilterData" sId="1"/>
    <undo index="0" exp="area" ref3D="1" dr="$A$7:$H$132" dn="Z_24E5C1BC_322C_4FEF_B964_F0DCC04482C1_.wvu.FilterData" sId="1"/>
    <undo index="0" exp="area" ref3D="1" dr="$A$7:$H$132" dn="Z_24D1D1DF_90B3_41D1_82E1_05DE887CC58D_.wvu.FilterData" sId="1"/>
    <undo index="0" exp="area" ref3D="1" dr="$A$7:$H$132" dn="Z_22A3361C_6866_4206_B8FA_E848438D95B8_.wvu.FilterData" sId="1"/>
    <undo index="0" exp="area" ref3D="1" dr="$A$7:$H$132" dn="Z_2181C7D4_AA52_40AC_A808_5D532F9A4DB9_.wvu.FilterData" sId="1"/>
    <undo index="0" exp="area" ref3D="1" dr="$A$7:$H$132" dn="Z_216AEA56_C079_4104_83C7_B22F3C2C4895_.wvu.FilterData" sId="1"/>
    <undo index="0" exp="area" ref3D="1" dr="$A$7:$H$132" dn="Z_1FF678B1_7F2B_4362_81E7_D3C79ED64B95_.wvu.FilterData" sId="1"/>
    <undo index="0" exp="area" ref3D="1" dr="$A$7:$H$132" dn="Z_1F274A4D_4DCC_44CA_A1BD_90B7EE180486_.wvu.FilterData" sId="1"/>
    <undo index="0" exp="area" ref3D="1" dr="$A$7:$H$132" dn="Z_1C681B2A_8932_44D9_BF50_EA5DBCC10436_.wvu.FilterData" sId="1"/>
    <undo index="0" exp="area" ref3D="1" dr="$A$7:$H$132" dn="Z_1C3DF549_BEC3_47F7_8F0B_A96D42597ECF_.wvu.FilterData" sId="1"/>
    <undo index="0" exp="area" ref3D="1" dr="$A$7:$H$132" dn="Z_19510E6E_7565_4AC2_BCB4_A345501456B6_.wvu.FilterData" sId="1"/>
    <undo index="0" exp="area" ref3D="1" dr="$A$7:$H$132" dn="Z_176FBEC7_B2AF_4702_A894_382F81F9ECF6_.wvu.FilterData" sId="1"/>
    <undo index="0" exp="area" ref3D="1" dr="$A$7:$H$132" dn="Z_168FD5D4_D13B_47B9_8E56_61C627E3620F_.wvu.FilterData" sId="1"/>
    <undo index="0" exp="area" ref3D="1" dr="$A$7:$H$132" dn="Z_16533C21_4A9A_450C_8A94_553B88C3A9CF_.wvu.FilterData" sId="1"/>
    <undo index="0" exp="area" ref3D="1" dr="$A$7:$H$132" dn="Z_13E7ADA2_058C_4412_9AEA_31547694DD5C_.wvu.FilterData" sId="1"/>
    <undo index="0" exp="area" ref3D="1" dr="$A$7:$H$132" dn="Z_1315266B_953C_4E7F_B538_74B6DF400647_.wvu.FilterData" sId="1"/>
    <undo index="0" exp="area" ref3D="1" dr="$A$7:$H$132" dn="Z_12397037_6208_4B36_BC95_11438284A9DE_.wvu.FilterData" sId="1"/>
    <undo index="0" exp="area" ref3D="1" dr="$A$7:$H$132" dn="Z_105D23B5_3830_4B2C_A4D4_FBFBD3BEFB9C_.wvu.FilterData" sId="1"/>
    <undo index="0" exp="area" ref3D="1" dr="$A$7:$H$132" dn="Z_0E6786D8_AC3A_48D5_9AD7_4E7485DB6D9C_.wvu.FilterData" sId="1"/>
    <undo index="0" exp="area" ref3D="1" dr="$A$7:$H$132" dn="Z_0D7F5190_D20E_42FD_AD77_53CB309C7272_.wvu.FilterData" sId="1"/>
    <undo index="0" exp="area" ref3D="1" dr="$A$7:$H$132" dn="Z_0CF3E93E_60F6_45C8_AD33_C2CE08831546_.wvu.FilterData" sId="1"/>
    <undo index="0" exp="area" ref3D="1" dr="$A$7:$H$132" dn="Z_0C8C20D3_1DCE_4FE1_95B1_F35D8D398254_.wvu.FilterData" sId="1"/>
    <undo index="0" exp="area" ref3D="1" dr="$A$7:$H$132" dn="Z_0C6B39CB_8BE2_4437_B7EF_2B863FB64A7A_.wvu.FilterData" sId="1"/>
    <undo index="0" exp="area" ref3D="1" dr="$A$7:$H$132" dn="Z_0B579593_C56D_4394_91C1_F024BBE56EB1_.wvu.FilterData" sId="1"/>
    <undo index="0" exp="area" ref3D="1" dr="$A$7:$H$132" dn="Z_081D092E_BCFD_434D_99DD_F262EBF81A7D_.wvu.FilterData" sId="1"/>
    <undo index="0" exp="area" ref3D="1" dr="$A$7:$H$132" dn="Z_079216EF_F396_45DE_93AA_DF26C49F532F_.wvu.FilterData" sId="1"/>
    <undo index="0" exp="area" ref3D="1" dr="$A$7:$H$132" dn="Z_0623BA59_06E0_47C4_A9E0_EFF8949456C2_.wvu.FilterData" sId="1"/>
    <undo index="0" exp="area" ref3D="1" dr="$A$7:$H$132" dn="Z_05C9DD0B_EBEE_40E7_A642_8B2CDCC810BA_.wvu.FilterData" sId="1"/>
    <undo index="0" exp="area" ref3D="1" dr="$A$7:$H$132" dn="Z_05C1E2BB_B583_44DD_A8AC_FBF87A053735_.wvu.FilterData" sId="1"/>
    <undo index="0" exp="area" ref3D="1" dr="$A$7:$H$132" dn="Z_040F7A53_882C_426B_A971_3BA4E7F819F6_.wvu.FilterData" sId="1"/>
    <undo index="0" exp="area" ref3D="1" dr="$A$7:$H$132" dn="Z_CCC17219_B1A3_4C6B_B903_0E4550432FD0_.wvu.FilterData" sId="1"/>
    <undo index="0" exp="area" ref3D="1" dr="$A$7:$H$132" dn="Z_CBF9D894_3FD2_4B68_BAC8_643DB23851C0_.wvu.FilterData" sId="1"/>
    <undo index="0" exp="area" ref3D="1" dr="$A$7:$H$132" dn="Z_CBF12BD1_A071_4448_8003_32E74F40E3E3_.wvu.FilterData" sId="1"/>
    <undo index="0" exp="area" ref3D="1" dr="$A$7:$H$132" dn="Z_CB4880DD_CE83_4DFC_BBA7_70687256D5A4_.wvu.FilterData" sId="1"/>
    <undo index="0" exp="area" ref3D="1" dr="$A$7:$H$132" dn="Z_CAAD7F8A_A328_4C0A_9ECF_2AD83A08D699_.wvu.FilterData" sId="1"/>
    <undo index="0" exp="area" ref3D="1" dr="$K$1:$M$1048576" dn="Z_CA384592_0CFD_4322_A4EB_34EC04693944_.wvu.Cols" sId="1"/>
    <undo index="0" exp="area" ref3D="1" dr="$A$7:$H$132" dn="Z_C98B4A4E_FC1F_45B3_ABB0_7DC9BD4B8057_.wvu.FilterData" sId="1"/>
    <undo index="0" exp="area" ref3D="1" dr="$A$7:$H$132" dn="Z_C74598AC_1D4B_466D_8455_294C1A2E69BB_.wvu.FilterData" sId="1"/>
    <undo index="0" exp="area" ref3D="1" dr="$A$7:$H$132" dn="Z_C5D84F85_3611_4C2A_903D_ECFF3A3DA3D9_.wvu.FilterData" sId="1"/>
    <undo index="0" exp="area" ref3D="1" dr="$A$7:$H$132" dn="Z_C55D9313_9108_41CA_AD0E_FE2F7292C638_.wvu.FilterData" sId="1"/>
    <undo index="0" exp="area" ref3D="1" dr="$A$7:$H$132" dn="Z_C47D5376_4107_461D_B353_0F0CCA5A27B8_.wvu.FilterData" sId="1"/>
    <undo index="0" exp="area" ref3D="1" dr="$A$7:$H$132" dn="Z_C3E7B974_7E68_49C9_8A66_DEBBC3D71CB8_.wvu.FilterData" sId="1"/>
    <undo index="0" exp="area" ref3D="1" dr="$A$7:$H$132" dn="Z_C2E7FF11_4F7B_4EA9_AD45_A8385AC4BC24_.wvu.FilterData" sId="1"/>
    <undo index="0" exp="area" ref3D="1" dr="$A$7:$H$132" dn="Z_BE442298_736F_47F5_9592_76FFCCDA59DB_.wvu.FilterData" sId="1"/>
    <undo index="0" exp="area" ref3D="1" dr="$A$7:$H$132" dn="Z_B7F67755_3086_43A6_86E7_370F80E61BD0_.wvu.FilterData" sId="1"/>
    <undo index="0" exp="area" ref3D="1" dr="$A$7:$H$132" dn="Z_B7A4DC29_6CA3_48BD_BD2B_5EA61D250392_.wvu.FilterData" sId="1"/>
    <undo index="0" exp="area" ref3D="1" dr="$A$7:$H$132" dn="Z_B56BEF44_39DC_4F5B_A5E5_157C237832AF_.wvu.FilterData" sId="1"/>
    <undo index="0" exp="area" ref3D="1" dr="$A$7:$H$132" dn="Z_B45FAC42_679D_43AB_B511_9E5492CAC2DB_.wvu.FilterData" sId="1"/>
    <undo index="0" exp="area" ref3D="1" dr="$A$7:$H$132" dn="Z_B3339176_D3D0_4D7A_8AAB_C0B71F942A93_.wvu.FilterData" sId="1"/>
    <undo index="0" exp="area" ref3D="1" dr="$A$7:$H$132" dn="Z_B2D38EAC_E767_43A7_B7A2_621639FE347D_.wvu.FilterData" sId="1"/>
    <undo index="0" exp="area" ref3D="1" dr="$A$7:$H$132" dn="Z_B180D137_9F25_4AD4_9057_37928F1867A8_.wvu.FilterData" sId="1"/>
    <undo index="0" exp="area" ref3D="1" dr="$A$7:$H$132" dn="Z_AF01D870_77CB_46A2_A95B_3A27FF42EAA8_.wvu.FilterData" sId="1"/>
    <undo index="0" exp="area" ref3D="1" dr="$A$7:$H$132" dn="Z_AAC4B5AB_1913_4D9C_A1FF_BD9345E009EB_.wvu.FilterData" sId="1"/>
    <undo index="0" exp="area" ref3D="1" dr="$A$7:$H$132" dn="Z_AA4C7BF5_07E0_4095_B165_D2AF600190FA_.wvu.FilterData" sId="1"/>
    <undo index="0" exp="area" ref3D="1" dr="$A$7:$H$132" dn="Z_A98C96B5_CE3A_4FF9_B3E5_0DBB66ADC5BB_.wvu.FilterData" sId="1"/>
    <undo index="4" exp="area" ref3D="1" dr="$K$1:$BM$1048576" dn="Z_A6B98527_7CBF_4E4D_BDEA_9334A3EB779F_.wvu.Cols" sId="1"/>
    <undo index="0" exp="area" ref3D="1" dr="$A$7:$H$132" dn="Z_A65D4FF6_26A1_47FE_AF98_41E05002FB1E_.wvu.FilterData" sId="1"/>
    <undo index="0" exp="area" ref3D="1" dr="$A$7:$H$132" dn="Z_A62258B9_7768_4C4F_AFFC_537782E81CFF_.wvu.FilterData" sId="1"/>
    <undo index="0" exp="area" ref3D="1" dr="$A$7:$H$132" dn="Z_A28DA500_33FC_4913_B21A_3E2D7ED7A130_.wvu.FilterData" sId="1"/>
    <undo index="0" exp="area" ref3D="1" dr="$A$7:$H$132" dn="Z_A2611F3A_C06C_4662_B39E_6F08BA7C9B14_.wvu.FilterData" sId="1"/>
    <undo index="0" exp="area" ref3D="1" dr="$A$7:$H$132" dn="Z_A0EB0A04_1124_498B_8C4B_C1E25B53C1A8_.wvu.FilterData" sId="1"/>
    <undo index="0" exp="area" ref3D="1" dr="$A$7:$H$132" dn="Z_9EC99D85_9CBB_4D41_A0AC_5A782960B43C_.wvu.FilterData" sId="1"/>
    <undo index="0" exp="area" ref3D="1" dr="$A$7:$H$132" dn="Z_9D24C81C_5B18_4B40_BF88_7236C9CAE366_.wvu.FilterData" sId="1"/>
    <undo index="0" exp="area" ref3D="1" dr="$A$7:$H$132" dn="Z_9C310551_EC8B_4B87_B5AF_39FC532C6FE3_.wvu.FilterData" sId="1"/>
    <undo index="0" exp="area" ref3D="1" dr="$A$7:$H$132" dn="Z_9A769443_7DFA_43D5_AB26_6F2EEF53DAF1_.wvu.FilterData" sId="1"/>
    <undo index="0" exp="area" ref3D="1" dr="$A$7:$H$132" dn="Z_97F74FDF_2C27_4D85_A3A7_1EF51A8A2DFF_.wvu.FilterData" sId="1"/>
    <undo index="0" exp="area" ref3D="1" dr="$A$7:$H$132" dn="Z_96879477_4713_4ABC_982A_7EB1C07B4DED_.wvu.FilterData" sId="1"/>
    <undo index="0" exp="area" ref3D="1" dr="$A$7:$H$132" dn="Z_96167660_EA8B_4F7D_87A1_785E97B459B3_.wvu.FilterData" sId="1"/>
    <undo index="0" exp="area" ref3D="1" dr="$A$7:$H$132" dn="Z_95B5A563_A81C_425C_AC80_18232E0FA0F2_.wvu.FilterData" sId="1"/>
    <undo index="0" exp="area" ref3D="1" dr="$A$7:$H$132" dn="Z_935DFEC4_8817_4BB5_A846_9674D5A05EE9_.wvu.FilterData" sId="1"/>
    <undo index="0" exp="area" ref3D="1" dr="$A$7:$H$132" dn="Z_8E62A2BE_7CE7_496E_AC79_F133ABDC98BF_.wvu.FilterData" sId="1"/>
    <undo index="0" exp="area" ref3D="1" dr="$A$7:$H$132" dn="Z_8D8D2F4C_3B7E_4C1F_A367_4BA418733E1A_.wvu.FilterData" sId="1"/>
    <undo index="0" exp="area" ref3D="1" dr="$A$7:$H$132" dn="Z_8D7BE686_9FAF_4C26_8FD5_5395E55E0797_.wvu.FilterData" sId="1"/>
    <undo index="0" exp="area" ref3D="1" dr="$A$7:$H$132" dn="Z_8CB267BE_E783_4914_8FFF_50D79F1D75CF_.wvu.FilterData" sId="1"/>
    <undo index="0" exp="area" ref3D="1" dr="$A$7:$H$132" dn="Z_8CAD663B_CD5E_4846_B4FD_69BCB6D1EB12_.wvu.FilterData" sId="1"/>
    <undo index="0" exp="area" ref3D="1" dr="$A$7:$H$132" dn="Z_8C654415_86D2_479D_A511_8A4B3774E375_.wvu.FilterData" sId="1"/>
    <undo index="0" exp="area" ref3D="1" dr="$A$7:$H$132" dn="Z_8878B53B_0E8A_4A11_8A26_C2AC9BB8A4A9_.wvu.FilterData" sId="1"/>
    <undo index="0" exp="area" ref3D="1" dr="$A$7:$H$132" dn="Z_87AE545F_036F_4E8B_9D04_AE59AB8BAC14_.wvu.FilterData" sId="1"/>
    <undo index="0" exp="area" ref3D="1" dr="$A$7:$H$132" dn="Z_09EDEF91_2CA5_4F56_B67B_9D290C461670_.wvu.FilterData" sId="1"/>
    <undo index="0" exp="area" ref3D="1" dr="$A$7:$H$132" dn="Z_0AC3FA68_E0C8_4657_AD81_AF6345EA501C_.wvu.FilterData"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cc rId="1816" sId="1">
    <oc r="C109">
      <f>C115+C121+C127+#REF!</f>
    </oc>
    <nc r="C109">
      <f>C115+C121+C127</f>
    </nc>
  </rcc>
  <rcc rId="1817" sId="1">
    <oc r="C110">
      <f>C116+C122+C128+#REF!</f>
    </oc>
    <nc r="C110">
      <f>C116+C122+C128</f>
    </nc>
  </rcc>
  <rcc rId="1818" sId="1">
    <oc r="C111">
      <f>C117+C123+C129+#REF!</f>
    </oc>
    <nc r="C111">
      <f>C117+C123+C129</f>
    </nc>
  </rcc>
  <rcc rId="1819" sId="1">
    <oc r="C112">
      <f>C118+C124+C130+#REF!</f>
    </oc>
    <nc r="C112">
      <f>C118+C124+C130</f>
    </nc>
  </rcc>
  <rcc rId="1820" sId="1">
    <oc r="C113">
      <f>C119+C125+C131+#REF!</f>
    </oc>
    <nc r="C113">
      <f>C119+C125+C131</f>
    </nc>
  </rcc>
  <rcc rId="1821" sId="1">
    <oc r="D109">
      <f>D115+D121+D127+#REF!</f>
    </oc>
    <nc r="D109">
      <f>D115+D121+D127</f>
    </nc>
  </rcc>
  <rcc rId="1822" sId="1">
    <oc r="D110">
      <f>D116+D122+D128+#REF!</f>
    </oc>
    <nc r="D110">
      <f>D116+D122+D128</f>
    </nc>
  </rcc>
  <rcc rId="1823" sId="1">
    <oc r="D111">
      <f>D117+D123+D129+#REF!</f>
    </oc>
    <nc r="D111">
      <f>D117+D123+D129</f>
    </nc>
  </rcc>
  <rcc rId="1824" sId="1">
    <oc r="D112">
      <f>D118+D124+D130+#REF!</f>
    </oc>
    <nc r="D112">
      <f>D118+D124+D130</f>
    </nc>
  </rcc>
  <rcc rId="1825" sId="1">
    <oc r="D113">
      <f>D119+D125+D131+#REF!</f>
    </oc>
    <nc r="D113">
      <f>D119+D125+D131</f>
    </nc>
  </rcc>
  <rcc rId="1826" sId="1">
    <oc r="E109">
      <f>E115+E121+E127+#REF!</f>
    </oc>
    <nc r="E109">
      <f>E115+E121+E127</f>
    </nc>
  </rcc>
  <rcc rId="1827" sId="1">
    <oc r="E110">
      <f>E116+E122+E128+#REF!</f>
    </oc>
    <nc r="E110">
      <f>E116+E122+E128</f>
    </nc>
  </rcc>
  <rcc rId="1828" sId="1">
    <oc r="E111">
      <f>E117+E123+E129+#REF!</f>
    </oc>
    <nc r="E111">
      <f>E117+E123+E129</f>
    </nc>
  </rcc>
  <rcc rId="1829" sId="1">
    <oc r="E112">
      <f>E118+E124+E130+#REF!</f>
    </oc>
    <nc r="E112">
      <f>E118+E124+E130</f>
    </nc>
  </rcc>
  <rcc rId="1830" sId="1">
    <oc r="E113">
      <f>E119+E125+E131+#REF!</f>
    </oc>
    <nc r="E113">
      <f>E119+E125+E131</f>
    </nc>
  </rcc>
  <rcc rId="1831" sId="1">
    <oc r="G109">
      <f>G115+G121+G127+#REF!</f>
    </oc>
    <nc r="G109">
      <f>G115+G121+G127</f>
    </nc>
  </rcc>
  <rcc rId="1832" sId="1">
    <oc r="G110">
      <f>G116+G122+G128+#REF!</f>
    </oc>
    <nc r="G110">
      <f>G116+G122+G128</f>
    </nc>
  </rcc>
  <rcc rId="1833" sId="1">
    <oc r="G111">
      <f>G117+G123+G129+#REF!</f>
    </oc>
    <nc r="G111">
      <f>G117+G123+G129</f>
    </nc>
  </rcc>
  <rcc rId="1834" sId="1">
    <oc r="G112">
      <f>G118+G124+G130+#REF!</f>
    </oc>
    <nc r="G112">
      <f>G118+G124+G130</f>
    </nc>
  </rcc>
  <rcc rId="1835" sId="1">
    <oc r="G113">
      <f>G119+G125+G131+#REF!</f>
    </oc>
    <nc r="G113">
      <f>G119+G125+G131</f>
    </nc>
  </rcc>
  <rcc rId="1836" sId="1">
    <oc r="I109">
      <f>I115+I121+I127+#REF!</f>
    </oc>
    <nc r="I109">
      <f>I115+I121+I127</f>
    </nc>
  </rcc>
  <rcc rId="1837" sId="1">
    <oc r="I110">
      <f>I116+I122+I128+#REF!</f>
    </oc>
    <nc r="I110">
      <f>I116+I122+I128</f>
    </nc>
  </rcc>
  <rcc rId="1838" sId="1">
    <oc r="I111">
      <f>I117+I123+I129+#REF!</f>
    </oc>
    <nc r="I111">
      <f>I117+I123+I129</f>
    </nc>
  </rcc>
  <rcc rId="1839" sId="1">
    <oc r="I112">
      <f>I118+I124+I130+#REF!</f>
    </oc>
    <nc r="I112">
      <f>I118+I124+I130</f>
    </nc>
  </rcc>
  <rcc rId="1840" sId="1">
    <oc r="I113">
      <f>I119+I125+I131+#REF!</f>
    </oc>
    <nc r="I113">
      <f>I119+I125+I131</f>
    </nc>
  </rcc>
  <rfmt sheetId="1" sqref="C78:D81" start="0" length="2147483647">
    <dxf>
      <font>
        <color auto="1"/>
      </font>
    </dxf>
  </rfmt>
  <rcc rId="1841" sId="1">
    <oc r="A102" t="inlineStr">
      <is>
        <t>11.1.4.</t>
      </is>
    </oc>
    <nc r="A102" t="inlineStr">
      <is>
        <t>11.1.3.</t>
      </is>
    </nc>
  </rcc>
  <rcc rId="1842" sId="1">
    <oc r="I103">
      <f>#REF!</f>
    </oc>
    <nc r="I103">
      <f>D103</f>
    </nc>
  </rcc>
  <rcc rId="1843" sId="1">
    <oc r="I104">
      <f>#REF!</f>
    </oc>
    <nc r="I104">
      <f>D104</f>
    </nc>
  </rcc>
  <rcc rId="1844" sId="1">
    <oc r="I105">
      <f>#REF!</f>
    </oc>
    <nc r="I105">
      <f>D105</f>
    </nc>
  </rcc>
  <rcc rId="1845" sId="1">
    <oc r="I106">
      <f>#REF!</f>
    </oc>
    <nc r="I106">
      <f>D106</f>
    </nc>
  </rcc>
  <rcc rId="1846" sId="1">
    <oc r="I107">
      <f>#REF!</f>
    </oc>
    <nc r="I107">
      <f>D107</f>
    </nc>
  </rcc>
  <rfmt sheetId="1" sqref="C72:D77" start="0" length="2147483647">
    <dxf>
      <font>
        <color auto="1"/>
      </font>
    </dxf>
  </rfmt>
</revisions>
</file>

<file path=xl/revisions/revisionLog2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3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3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3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0" sId="1" numFmtId="4">
    <oc r="C29">
      <v>194.42</v>
    </oc>
    <nc r="C29"/>
  </rcc>
  <rcc rId="1851" sId="1" numFmtId="4">
    <oc r="D29">
      <v>194.42</v>
    </oc>
    <nc r="D29"/>
  </rcc>
  <rcc rId="1852" sId="1">
    <oc r="E29">
      <f>G29</f>
    </oc>
    <nc r="E29"/>
  </rcc>
  <rcc rId="1853" sId="1">
    <oc r="F29">
      <f>E29/D29</f>
    </oc>
    <nc r="F29"/>
  </rcc>
  <rcc rId="1854" sId="1" numFmtId="4">
    <oc r="G29">
      <v>194.42</v>
    </oc>
    <nc r="G29"/>
  </rcc>
  <rcc rId="1855" sId="1">
    <oc r="H29">
      <f>G29/D29</f>
    </oc>
    <nc r="H29"/>
  </rcc>
</revisions>
</file>

<file path=xl/revisions/revisionLog3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6" sId="1" numFmtId="4">
    <oc r="C28">
      <v>196647.9</v>
    </oc>
    <nc r="C28">
      <v>315372.12</v>
    </nc>
  </rcc>
  <rfmt sheetId="1" sqref="C28" start="0" length="2147483647">
    <dxf>
      <font>
        <color auto="1"/>
      </font>
    </dxf>
  </rfmt>
  <rcc rId="1857" sId="1" numFmtId="4">
    <oc r="D28">
      <v>182279.59</v>
    </oc>
    <nc r="D28">
      <v>314547.71999999997</v>
    </nc>
  </rcc>
  <rfmt sheetId="1" sqref="D28" start="0" length="2147483647">
    <dxf>
      <font>
        <color auto="1"/>
      </font>
    </dxf>
  </rfmt>
  <rcc rId="1858" sId="1" numFmtId="4">
    <oc r="G28">
      <f>157607.19-G29</f>
    </oc>
    <nc r="G28">
      <v>0</v>
    </nc>
  </rcc>
  <rcc rId="1859" sId="1" numFmtId="4">
    <oc r="E28">
      <f>G28</f>
    </oc>
    <nc r="E28">
      <v>0</v>
    </nc>
  </rcc>
</revisions>
</file>

<file path=xl/revisions/revisionLog3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0" sId="1" numFmtId="4">
    <oc r="E28">
      <v>0</v>
    </oc>
    <nc r="E28">
      <f>G28</f>
    </nc>
  </rcc>
  <rcc rId="1861" sId="1" numFmtId="4">
    <oc r="C27">
      <v>14295301.9</v>
    </oc>
    <nc r="C27">
      <v>14866164.300000001</v>
    </nc>
  </rcc>
  <rcc rId="1862" sId="1" numFmtId="4">
    <oc r="D27">
      <f>14046759.12-519.18</f>
    </oc>
    <nc r="D27">
      <v>14892769.6</v>
    </nc>
  </rcc>
  <rcc rId="1863" sId="1" numFmtId="4">
    <oc r="G27">
      <v>13792444.060000001</v>
    </oc>
    <nc r="G27">
      <v>50199.41</v>
    </nc>
  </rcc>
  <rcc rId="1864" sId="1" numFmtId="4">
    <oc r="E27">
      <v>13795388.41</v>
    </oc>
    <nc r="E27">
      <v>160479</v>
    </nc>
  </rcc>
  <rfmt sheetId="1" sqref="C27:H27" start="0" length="2147483647">
    <dxf>
      <font>
        <color auto="1"/>
      </font>
    </dxf>
  </rfmt>
  <rcc rId="1865" sId="1" numFmtId="4">
    <oc r="C26">
      <v>300724.3</v>
    </oc>
    <nc r="C26">
      <v>105639.3</v>
    </nc>
  </rcc>
  <rcc rId="1866" sId="1" numFmtId="4">
    <oc r="D26">
      <f>310905.48-331.94</f>
    </oc>
    <nc r="D26">
      <v>550417.6</v>
    </nc>
  </rcc>
  <rcc rId="1867" sId="1" numFmtId="4">
    <oc r="G26">
      <v>294400.83</v>
    </oc>
    <nc r="G26">
      <v>0</v>
    </nc>
  </rcc>
  <rcc rId="1868" sId="1" numFmtId="4">
    <oc r="E26">
      <v>294400.83</v>
    </oc>
    <nc r="E26">
      <v>0</v>
    </nc>
  </rcc>
</revisions>
</file>

<file path=xl/revisions/revisionLog3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6:D26" start="0" length="2147483647">
    <dxf>
      <font>
        <color auto="1"/>
      </font>
    </dxf>
  </rfmt>
</revisions>
</file>

<file path=xl/revisions/revisionLog3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fmt sheetId="1" sqref="D21:D23" start="0" length="2147483647">
    <dxf>
      <font>
        <color auto="1"/>
      </font>
    </dxf>
  </rfmt>
</revisions>
</file>

<file path=xl/revisions/revisionLog3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E23" start="0" length="2147483647">
    <dxf>
      <font>
        <color auto="1"/>
      </font>
    </dxf>
  </rfmt>
  <rfmt sheetId="1" sqref="F21:I23" start="0" length="2147483647">
    <dxf>
      <font>
        <color auto="1"/>
      </font>
    </dxf>
  </rfmt>
</revisions>
</file>

<file path=xl/revisions/revisionLog3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9" sId="1">
    <oc r="I5" t="inlineStr">
      <is>
        <t>Остаток неиспользованных ассигнований на 31.12.2021</t>
      </is>
    </oc>
    <nc r="I5" t="inlineStr">
      <is>
        <t>Ожидаемое исполнение на 01.01.2022</t>
      </is>
    </nc>
  </rcc>
</revisions>
</file>

<file path=xl/revisions/revisionLog3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0" sId="1">
    <oc r="I21">
      <f>SUM(I26:I30)</f>
    </oc>
    <nc r="I21">
      <f>SUM(I26:I30)</f>
    </nc>
  </rcc>
  <rcc rId="1871" sId="1">
    <oc r="I26">
      <f>D26-G26</f>
    </oc>
    <nc r="I26">
      <f>444778.3</f>
    </nc>
  </rcc>
  <rcc rId="1872" sId="1">
    <oc r="I27">
      <f>D27-G27</f>
    </oc>
    <nc r="I27">
      <f>13492475.47</f>
    </nc>
  </rcc>
  <rcc rId="1873" sId="1">
    <oc r="I28">
      <f>D28-G28</f>
    </oc>
    <nc r="I28">
      <f>166971.12</f>
    </nc>
  </rcc>
</revisions>
</file>

<file path=xl/revisions/revisionLog3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3" start="0" length="0">
    <dxf>
      <border>
        <left/>
        <right/>
        <top/>
        <bottom/>
      </border>
    </dxf>
  </rfmt>
  <rfmt sheetId="1" sqref="B21:B25" start="0" length="0">
    <dxf>
      <border>
        <left style="thin">
          <color indexed="64"/>
        </left>
      </border>
    </dxf>
  </rfmt>
</revisions>
</file>

<file path=xl/revisions/revisionLog3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74" sId="1" ref="A132:XFD132"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875" sId="1" ref="A132:XFD132"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876" sId="1" ref="A132:XFD133"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877" sId="1" ref="A132:XFD135"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fmt sheetId="1" sqref="B132" start="0" length="0">
    <dxf>
      <font>
        <i/>
        <sz val="16"/>
        <color auto="1"/>
      </font>
      <border outline="0">
        <bottom style="thin">
          <color indexed="64"/>
        </bottom>
      </border>
    </dxf>
  </rfmt>
  <rcc rId="1878" sId="1" odxf="1" dxf="1">
    <nc r="C132">
      <f>SUM(C133:C137)</f>
    </nc>
    <odxf>
      <font>
        <i val="0"/>
        <sz val="20"/>
        <color auto="1"/>
      </font>
      <border outline="0">
        <bottom/>
      </border>
    </odxf>
    <ndxf>
      <font>
        <i/>
        <sz val="20"/>
        <color auto="1"/>
      </font>
      <border outline="0">
        <bottom style="thin">
          <color indexed="64"/>
        </bottom>
      </border>
    </ndxf>
  </rcc>
  <rcc rId="1879" sId="1" odxf="1" dxf="1">
    <nc r="D132">
      <f>SUM(D133:D137)</f>
    </nc>
    <odxf>
      <font>
        <b/>
        <i val="0"/>
        <sz val="20"/>
        <color auto="1"/>
      </font>
      <border outline="0">
        <bottom/>
      </border>
    </odxf>
    <ndxf>
      <font>
        <b val="0"/>
        <i/>
        <sz val="20"/>
        <color auto="1"/>
      </font>
      <border outline="0">
        <bottom style="thin">
          <color indexed="64"/>
        </bottom>
      </border>
    </ndxf>
  </rcc>
  <rcc rId="1880" sId="1" odxf="1" dxf="1">
    <nc r="E132">
      <f>SUM(E133:E137)</f>
    </nc>
    <odxf>
      <font>
        <i val="0"/>
        <sz val="20"/>
        <color auto="1"/>
      </font>
      <border outline="0">
        <bottom/>
      </border>
    </odxf>
    <ndxf>
      <font>
        <i/>
        <sz val="20"/>
        <color auto="1"/>
      </font>
      <border outline="0">
        <bottom style="thin">
          <color indexed="64"/>
        </bottom>
      </border>
    </ndxf>
  </rcc>
  <rfmt sheetId="1" sqref="F132" start="0" length="0">
    <dxf>
      <font>
        <i/>
        <sz val="20"/>
        <color auto="1"/>
      </font>
      <border outline="0">
        <bottom style="thin">
          <color indexed="64"/>
        </bottom>
      </border>
    </dxf>
  </rfmt>
  <rcc rId="1881" sId="1" odxf="1" dxf="1">
    <nc r="G132">
      <f>SUM(G133:G137)</f>
    </nc>
    <odxf>
      <font>
        <i val="0"/>
        <sz val="20"/>
        <color auto="1"/>
      </font>
      <border outline="0">
        <bottom/>
      </border>
    </odxf>
    <ndxf>
      <font>
        <i/>
        <sz val="20"/>
        <color auto="1"/>
      </font>
      <border outline="0">
        <bottom style="thin">
          <color indexed="64"/>
        </bottom>
      </border>
    </ndxf>
  </rcc>
  <rcc rId="1882" sId="1" odxf="1" dxf="1">
    <nc r="H132">
      <f>G132/D132</f>
    </nc>
    <odxf>
      <font>
        <i val="0"/>
        <sz val="20"/>
        <color auto="1"/>
      </font>
      <border outline="0">
        <bottom/>
      </border>
    </odxf>
    <ndxf>
      <font>
        <i/>
        <sz val="20"/>
        <color auto="1"/>
      </font>
      <border outline="0">
        <bottom style="thin">
          <color indexed="64"/>
        </bottom>
      </border>
    </ndxf>
  </rcc>
  <rcc rId="1883" sId="1" odxf="1" dxf="1">
    <nc r="I132">
      <f>I133+I134</f>
    </nc>
    <odxf>
      <numFmt numFmtId="13" formatCode="0%"/>
      <border outline="0">
        <bottom/>
      </border>
    </odxf>
    <ndxf>
      <numFmt numFmtId="4" formatCode="#,##0.00"/>
      <border outline="0">
        <bottom style="thin">
          <color indexed="64"/>
        </bottom>
      </border>
    </ndxf>
  </rcc>
  <rcc rId="1884" sId="1" odxf="1" dxf="1">
    <nc r="B133" t="inlineStr">
      <is>
        <t>федеральный бюджет</t>
      </is>
    </nc>
    <odxf>
      <border outline="0">
        <bottom/>
      </border>
    </odxf>
    <ndxf>
      <border outline="0">
        <bottom style="thin">
          <color indexed="64"/>
        </bottom>
      </border>
    </ndxf>
  </rcc>
  <rfmt sheetId="1" sqref="C133" start="0" length="0">
    <dxf>
      <border outline="0">
        <bottom style="thin">
          <color indexed="64"/>
        </bottom>
      </border>
    </dxf>
  </rfmt>
  <rfmt sheetId="1" sqref="D133" start="0" length="0">
    <dxf>
      <font>
        <b val="0"/>
        <sz val="20"/>
        <color auto="1"/>
      </font>
      <border outline="0">
        <bottom style="thin">
          <color indexed="64"/>
        </bottom>
      </border>
    </dxf>
  </rfmt>
  <rfmt sheetId="1" sqref="E133" start="0" length="0">
    <dxf>
      <border outline="0">
        <bottom style="thin">
          <color indexed="64"/>
        </bottom>
      </border>
    </dxf>
  </rfmt>
  <rfmt sheetId="1" sqref="F133" start="0" length="0">
    <dxf>
      <border outline="0">
        <bottom style="thin">
          <color indexed="64"/>
        </bottom>
      </border>
    </dxf>
  </rfmt>
  <rfmt sheetId="1" sqref="G133" start="0" length="0">
    <dxf>
      <border outline="0">
        <bottom style="thin">
          <color indexed="64"/>
        </bottom>
      </border>
    </dxf>
  </rfmt>
  <rfmt sheetId="1" sqref="H133" start="0" length="0">
    <dxf>
      <border outline="0">
        <bottom style="thin">
          <color indexed="64"/>
        </bottom>
      </border>
    </dxf>
  </rfmt>
  <rcc rId="1885" sId="1" odxf="1" dxf="1">
    <nc r="I133">
      <f>D133</f>
    </nc>
    <odxf>
      <numFmt numFmtId="13" formatCode="0%"/>
      <border outline="0">
        <bottom/>
      </border>
    </odxf>
    <ndxf>
      <numFmt numFmtId="4" formatCode="#,##0.00"/>
      <border outline="0">
        <bottom style="thin">
          <color indexed="64"/>
        </bottom>
      </border>
    </ndxf>
  </rcc>
  <rcc rId="1886" sId="1" odxf="1" dxf="1">
    <nc r="B134" t="inlineStr">
      <is>
        <t>бюджет ХМАО - Югры</t>
      </is>
    </nc>
    <odxf>
      <border outline="0">
        <bottom/>
      </border>
    </odxf>
    <ndxf>
      <border outline="0">
        <bottom style="thin">
          <color indexed="64"/>
        </bottom>
      </border>
    </ndxf>
  </rcc>
  <rfmt sheetId="1" sqref="C134" start="0" length="0">
    <dxf>
      <border outline="0">
        <bottom style="thin">
          <color indexed="64"/>
        </bottom>
      </border>
    </dxf>
  </rfmt>
  <rfmt sheetId="1" sqref="D134" start="0" length="0">
    <dxf>
      <font>
        <b val="0"/>
        <sz val="20"/>
        <color auto="1"/>
      </font>
      <border outline="0">
        <bottom style="thin">
          <color indexed="64"/>
        </bottom>
      </border>
    </dxf>
  </rfmt>
  <rfmt sheetId="1" sqref="E134" start="0" length="0">
    <dxf>
      <border outline="0">
        <bottom style="thin">
          <color indexed="64"/>
        </bottom>
      </border>
    </dxf>
  </rfmt>
  <rfmt sheetId="1" sqref="F134" start="0" length="0">
    <dxf>
      <border outline="0">
        <bottom style="thin">
          <color indexed="64"/>
        </bottom>
      </border>
    </dxf>
  </rfmt>
  <rfmt sheetId="1" sqref="G134" start="0" length="0">
    <dxf>
      <border outline="0">
        <bottom style="thin">
          <color indexed="64"/>
        </bottom>
      </border>
    </dxf>
  </rfmt>
  <rfmt sheetId="1" sqref="H134" start="0" length="0">
    <dxf>
      <font>
        <i/>
        <sz val="20"/>
        <color auto="1"/>
      </font>
      <border outline="0">
        <bottom style="thin">
          <color indexed="64"/>
        </bottom>
      </border>
    </dxf>
  </rfmt>
  <rcc rId="1887" sId="1" odxf="1" dxf="1">
    <nc r="I134">
      <f>D134</f>
    </nc>
    <odxf>
      <numFmt numFmtId="13" formatCode="0%"/>
      <border outline="0">
        <bottom/>
      </border>
    </odxf>
    <ndxf>
      <numFmt numFmtId="4" formatCode="#,##0.00"/>
      <border outline="0">
        <bottom style="thin">
          <color indexed="64"/>
        </bottom>
      </border>
    </ndxf>
  </rcc>
  <rcc rId="1888" sId="1" odxf="1" dxf="1">
    <nc r="B135" t="inlineStr">
      <is>
        <t>бюджет МО</t>
      </is>
    </nc>
    <odxf>
      <border outline="0">
        <bottom/>
      </border>
    </odxf>
    <ndxf>
      <border outline="0">
        <bottom style="thin">
          <color indexed="64"/>
        </bottom>
      </border>
    </ndxf>
  </rcc>
  <rfmt sheetId="1" sqref="C135" start="0" length="0">
    <dxf>
      <border outline="0">
        <bottom style="thin">
          <color indexed="64"/>
        </bottom>
      </border>
    </dxf>
  </rfmt>
  <rfmt sheetId="1" sqref="D135" start="0" length="0">
    <dxf>
      <font>
        <b val="0"/>
        <sz val="20"/>
        <color auto="1"/>
      </font>
      <border outline="0">
        <bottom style="thin">
          <color indexed="64"/>
        </bottom>
      </border>
    </dxf>
  </rfmt>
  <rfmt sheetId="1" sqref="E135" start="0" length="0">
    <dxf>
      <border outline="0">
        <bottom style="thin">
          <color indexed="64"/>
        </bottom>
      </border>
    </dxf>
  </rfmt>
  <rfmt sheetId="1" sqref="F135" start="0" length="0">
    <dxf>
      <border outline="0">
        <bottom style="thin">
          <color indexed="64"/>
        </bottom>
      </border>
    </dxf>
  </rfmt>
  <rfmt sheetId="1" sqref="G135" start="0" length="0">
    <dxf>
      <border outline="0">
        <bottom style="thin">
          <color indexed="64"/>
        </bottom>
      </border>
    </dxf>
  </rfmt>
  <rfmt sheetId="1" sqref="H135" start="0" length="0">
    <dxf>
      <border outline="0">
        <bottom style="thin">
          <color indexed="64"/>
        </bottom>
      </border>
    </dxf>
  </rfmt>
  <rfmt sheetId="1" sqref="I135" start="0" length="0">
    <dxf>
      <border outline="0">
        <bottom style="thin">
          <color indexed="64"/>
        </bottom>
      </border>
    </dxf>
  </rfmt>
  <rcc rId="1889" sId="1" odxf="1" dxf="1">
    <nc r="B136" t="inlineStr">
      <is>
        <t>бюджет МО сверх соглашения</t>
      </is>
    </nc>
    <odxf>
      <border outline="0">
        <bottom/>
      </border>
    </odxf>
    <ndxf>
      <border outline="0">
        <bottom style="thin">
          <color indexed="64"/>
        </bottom>
      </border>
    </ndxf>
  </rcc>
  <rfmt sheetId="1" sqref="C136" start="0" length="0">
    <dxf>
      <border outline="0">
        <bottom style="thin">
          <color indexed="64"/>
        </bottom>
      </border>
    </dxf>
  </rfmt>
  <rfmt sheetId="1" sqref="D136" start="0" length="0">
    <dxf>
      <border outline="0">
        <bottom style="thin">
          <color indexed="64"/>
        </bottom>
      </border>
    </dxf>
  </rfmt>
  <rfmt sheetId="1" sqref="E136" start="0" length="0">
    <dxf>
      <border outline="0">
        <bottom style="thin">
          <color indexed="64"/>
        </bottom>
      </border>
    </dxf>
  </rfmt>
  <rfmt sheetId="1" sqref="F136" start="0" length="0">
    <dxf>
      <border outline="0">
        <bottom style="thin">
          <color indexed="64"/>
        </bottom>
      </border>
    </dxf>
  </rfmt>
  <rfmt sheetId="1" sqref="G136" start="0" length="0">
    <dxf>
      <border outline="0">
        <bottom style="thin">
          <color indexed="64"/>
        </bottom>
      </border>
    </dxf>
  </rfmt>
  <rfmt sheetId="1" sqref="H136" start="0" length="0">
    <dxf>
      <border outline="0">
        <bottom style="thin">
          <color indexed="64"/>
        </bottom>
      </border>
    </dxf>
  </rfmt>
  <rfmt sheetId="1" sqref="I136" start="0" length="0">
    <dxf>
      <border outline="0">
        <bottom style="thin">
          <color indexed="64"/>
        </bottom>
      </border>
    </dxf>
  </rfmt>
  <rcc rId="1890" sId="1" odxf="1" dxf="1">
    <nc r="B137" t="inlineStr">
      <is>
        <t>привлечённые средства</t>
      </is>
    </nc>
    <odxf>
      <border outline="0">
        <bottom/>
      </border>
    </odxf>
    <ndxf>
      <border outline="0">
        <bottom style="thin">
          <color indexed="64"/>
        </bottom>
      </border>
    </ndxf>
  </rcc>
  <rfmt sheetId="1" sqref="C137" start="0" length="0">
    <dxf>
      <border outline="0">
        <bottom style="thin">
          <color indexed="64"/>
        </bottom>
      </border>
    </dxf>
  </rfmt>
  <rfmt sheetId="1" sqref="D137" start="0" length="0">
    <dxf>
      <border outline="0">
        <bottom style="thin">
          <color indexed="64"/>
        </bottom>
      </border>
    </dxf>
  </rfmt>
  <rfmt sheetId="1" sqref="E137" start="0" length="0">
    <dxf>
      <border outline="0">
        <bottom style="thin">
          <color indexed="64"/>
        </bottom>
      </border>
    </dxf>
  </rfmt>
  <rfmt sheetId="1" sqref="F137" start="0" length="0">
    <dxf>
      <border outline="0">
        <bottom style="thin">
          <color indexed="64"/>
        </bottom>
      </border>
    </dxf>
  </rfmt>
  <rfmt sheetId="1" sqref="G137" start="0" length="0">
    <dxf>
      <border outline="0">
        <bottom style="thin">
          <color indexed="64"/>
        </bottom>
      </border>
    </dxf>
  </rfmt>
  <rfmt sheetId="1" sqref="H137" start="0" length="0">
    <dxf>
      <border outline="0">
        <bottom style="thin">
          <color indexed="64"/>
        </bottom>
      </border>
    </dxf>
  </rfmt>
  <rfmt sheetId="1" sqref="I137" start="0" length="0">
    <dxf>
      <border outline="0">
        <bottom style="thin">
          <color indexed="64"/>
        </bottom>
      </border>
    </dxf>
  </rfmt>
  <rcc rId="1891" sId="1">
    <nc r="A132" t="inlineStr">
      <is>
        <t>11.2.4.</t>
      </is>
    </nc>
  </rcc>
  <rcc rId="1892" sId="1">
    <nc r="B132" t="inlineStr">
      <is>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(ДАиГ)</t>
      </is>
    </nc>
  </rcc>
  <rcc rId="1893" sId="1" numFmtId="4">
    <nc r="C134">
      <v>577.6</v>
    </nc>
  </rcc>
  <rcc rId="1894" sId="1" numFmtId="4">
    <nc r="D134">
      <v>577.6</v>
    </nc>
  </rcc>
  <rfmt sheetId="1" sqref="F133" start="0" length="0">
    <dxf>
      <font>
        <i/>
        <sz val="20"/>
        <color auto="1"/>
      </font>
    </dxf>
  </rfmt>
  <rfmt sheetId="1" sqref="F134" start="0" length="0">
    <dxf>
      <font>
        <i/>
        <sz val="20"/>
        <color auto="1"/>
      </font>
    </dxf>
  </rfmt>
  <rfmt sheetId="1" sqref="F135" start="0" length="0">
    <dxf>
      <font>
        <i/>
        <sz val="20"/>
        <color auto="1"/>
      </font>
    </dxf>
  </rfmt>
  <rfmt sheetId="1" sqref="F136" start="0" length="0">
    <dxf>
      <font>
        <i/>
        <sz val="20"/>
        <color auto="1"/>
      </font>
    </dxf>
  </rfmt>
  <rfmt sheetId="1" sqref="F137" start="0" length="0">
    <dxf>
      <font>
        <i/>
        <sz val="20"/>
        <color auto="1"/>
      </font>
    </dxf>
  </rfmt>
  <rcc rId="1895" sId="1" odxf="1" dxf="1">
    <nc r="F132">
      <f>E132/D132</f>
    </nc>
    <ndxf>
      <font>
        <i val="0"/>
        <sz val="20"/>
        <color auto="1"/>
      </font>
    </ndxf>
  </rcc>
  <rfmt sheetId="1" sqref="F133" start="0" length="0">
    <dxf>
      <font>
        <i val="0"/>
        <sz val="20"/>
        <color auto="1"/>
      </font>
    </dxf>
  </rfmt>
  <rcc rId="1896" sId="1" odxf="1" dxf="1">
    <nc r="F134">
      <f>E134/D134</f>
    </nc>
    <ndxf>
      <font>
        <i val="0"/>
        <sz val="20"/>
        <color auto="1"/>
      </font>
    </ndxf>
  </rcc>
  <rfmt sheetId="1" sqref="F135" start="0" length="0">
    <dxf>
      <font>
        <i val="0"/>
        <sz val="20"/>
        <color auto="1"/>
      </font>
    </dxf>
  </rfmt>
  <rfmt sheetId="1" sqref="F136" start="0" length="0">
    <dxf>
      <font>
        <i val="0"/>
        <sz val="20"/>
        <color auto="1"/>
      </font>
    </dxf>
  </rfmt>
  <rfmt sheetId="1" sqref="F137" start="0" length="0">
    <dxf>
      <font>
        <i val="0"/>
        <sz val="20"/>
        <color auto="1"/>
      </font>
    </dxf>
  </rfmt>
  <rcv guid="{6068C3FF-17AA-48A5-A88B-2523CBAC39AE}" action="delete"/>
  <rdn rId="0" localSheetId="1" customView="1" name="Z_6068C3FF_17AA_48A5_A88B_2523CBAC39AE_.wvu.PrintArea" hidden="1" oldHidden="1">
    <formula>'на 31.01.2021'!$A$1:$J$192</formula>
    <oldFormula>'на 31.01.2021'!$A$1:$J$192</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31.01.2021'!$A$7:$J$393</formula>
    <oldFormula>'на 31.01.2021'!$A$7:$J$393</oldFormula>
  </rdn>
  <rcv guid="{6068C3FF-17AA-48A5-A88B-2523CBAC39AE}" action="add"/>
</revisions>
</file>

<file path=xl/revisions/revisionLog3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0" sId="1">
    <oc r="C109">
      <f>C115+C121+C127</f>
    </oc>
    <nc r="C109">
      <f>C115+C121+C127+C133</f>
    </nc>
  </rcc>
  <rcc rId="1901" sId="1">
    <oc r="D109">
      <f>D115+D121+D127</f>
    </oc>
    <nc r="D109">
      <f>D115+D121+D127+D133</f>
    </nc>
  </rcc>
  <rcc rId="1902" sId="1">
    <oc r="C110">
      <f>C116+C122+C128</f>
    </oc>
    <nc r="C110">
      <f>C116+C122+C128+C134</f>
    </nc>
  </rcc>
  <rcc rId="1903" sId="1">
    <oc r="C111">
      <f>C117+C123+C129</f>
    </oc>
    <nc r="C111">
      <f>C117+C123+C129+C135</f>
    </nc>
  </rcc>
  <rcc rId="1904" sId="1">
    <oc r="C112">
      <f>C118+C124+C130</f>
    </oc>
    <nc r="C112">
      <f>C118+C124+C130+C136</f>
    </nc>
  </rcc>
  <rcc rId="1905" sId="1">
    <oc r="C113">
      <f>C119+C125+C131</f>
    </oc>
    <nc r="C113">
      <f>C119+C125+C131+C137</f>
    </nc>
  </rcc>
  <rcc rId="1906" sId="1">
    <oc r="E109">
      <f>E115+E121+E127</f>
    </oc>
    <nc r="E109">
      <f>E115+E121+E127+E133</f>
    </nc>
  </rcc>
  <rcc rId="1907" sId="1">
    <oc r="D110">
      <f>D116+D122+D128</f>
    </oc>
    <nc r="D110">
      <f>D116+D122+D128+D134</f>
    </nc>
  </rcc>
  <rcc rId="1908" sId="1">
    <oc r="E110">
      <f>E116+E122+E128</f>
    </oc>
    <nc r="E110">
      <f>E116+E122+E128+E134</f>
    </nc>
  </rcc>
  <rcc rId="1909" sId="1">
    <oc r="D111">
      <f>D117+D123+D129</f>
    </oc>
    <nc r="D111">
      <f>D117+D123+D129+D135</f>
    </nc>
  </rcc>
  <rcc rId="1910" sId="1">
    <oc r="E111">
      <f>E117+E123+E129</f>
    </oc>
    <nc r="E111">
      <f>E117+E123+E129+E135</f>
    </nc>
  </rcc>
  <rcc rId="1911" sId="1">
    <oc r="D112">
      <f>D118+D124+D130</f>
    </oc>
    <nc r="D112">
      <f>D118+D124+D130+D136</f>
    </nc>
  </rcc>
  <rcc rId="1912" sId="1">
    <oc r="E112">
      <f>E118+E124+E130</f>
    </oc>
    <nc r="E112">
      <f>E118+E124+E130+E136</f>
    </nc>
  </rcc>
  <rcc rId="1913" sId="1">
    <oc r="D113">
      <f>D119+D125+D131</f>
    </oc>
    <nc r="D113">
      <f>D119+D125+D131+D137</f>
    </nc>
  </rcc>
  <rcc rId="1914" sId="1">
    <oc r="E113">
      <f>E119+E125+E131</f>
    </oc>
    <nc r="E113">
      <f>E119+E125+E131+E137</f>
    </nc>
  </rcc>
  <rcc rId="1915" sId="1">
    <oc r="G109">
      <f>G115+G121+G127</f>
    </oc>
    <nc r="G109">
      <f>G115+G121+G127+G133</f>
    </nc>
  </rcc>
  <rcc rId="1916" sId="1">
    <oc r="G110">
      <f>G116+G122+G128</f>
    </oc>
    <nc r="G110">
      <f>G116+G122+G128+G134</f>
    </nc>
  </rcc>
  <rcc rId="1917" sId="1">
    <oc r="G111">
      <f>G117+G123+G129</f>
    </oc>
    <nc r="G111">
      <f>G117+G123+G129+G135</f>
    </nc>
  </rcc>
  <rcc rId="1918" sId="1">
    <oc r="G112">
      <f>G118+G124+G130</f>
    </oc>
    <nc r="G112">
      <f>G118+G124+G130+G136</f>
    </nc>
  </rcc>
  <rcc rId="1919" sId="1">
    <oc r="G113">
      <f>G119+G125+G131</f>
    </oc>
    <nc r="G113">
      <f>G119+G125+G131+G137</f>
    </nc>
  </rcc>
</revisions>
</file>

<file path=xl/revisions/revisionLog3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0" sId="1">
    <o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1. Субсидии на развитие сферы культуры в муниципальных образованиях Ханты-Мансийского автономного округа - Югры;
2. Субсидии на поддержку творческой деятельности и техническое оснащение детских и кукольных театров.
</t>
        </r>
      </is>
    </oc>
    <n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t>
        </r>
        <r>
          <rPr>
            <sz val="16"/>
            <rFont val="Times New Roman"/>
            <family val="1"/>
            <charset val="204"/>
          </rPr>
          <t>1. Субсидии на развитие сферы культуры в муниципальных образованиях Ханты-Мансийского автономного округа - Югры;</t>
        </r>
        <r>
          <rPr>
            <sz val="16"/>
            <color rgb="FFFF0000"/>
            <rFont val="Times New Roman"/>
            <family val="2"/>
            <charset val="204"/>
          </rPr>
          <t xml:space="preserve">
</t>
        </r>
        <r>
          <rPr>
            <sz val="16"/>
            <rFont val="Times New Roman"/>
            <family val="1"/>
            <charset val="204"/>
          </rPr>
          <t xml:space="preserve">2. Субсидии на поддержку творческой деятельности и техническое оснащение детских и кукольных театров.
</t>
        </r>
      </is>
    </nc>
  </rcc>
  <rfmt sheetId="1" sqref="A39:B43" start="0" length="2147483647">
    <dxf>
      <font>
        <color auto="1"/>
      </font>
    </dxf>
  </rfmt>
  <rfmt sheetId="1" sqref="B44" start="0" length="2147483647">
    <dxf>
      <font>
        <color auto="1"/>
      </font>
    </dxf>
  </rfmt>
  <rcc rId="1921" sId="1" numFmtId="4">
    <oc r="C42">
      <v>292.08999999999997</v>
    </oc>
    <nc r="C42">
      <v>299.10000000000002</v>
    </nc>
  </rcc>
  <rcc rId="1922" sId="1" numFmtId="4">
    <oc r="C41">
      <v>2828.02</v>
    </oc>
    <nc r="C41">
      <v>1697</v>
    </nc>
  </rcc>
  <rcc rId="1923" sId="1" numFmtId="4">
    <oc r="C40">
      <v>879.58</v>
    </oc>
    <nc r="C40">
      <v>306.8</v>
    </nc>
  </rcc>
  <rfmt sheetId="1" sqref="C39:C42" start="0" length="2147483647">
    <dxf>
      <font>
        <color auto="1"/>
      </font>
    </dxf>
  </rfmt>
  <rcc rId="1924" sId="1" numFmtId="4">
    <oc r="D42">
      <v>292.08999999999997</v>
    </oc>
    <nc r="D42">
      <v>305.08</v>
    </nc>
  </rcc>
  <rcc rId="1925" sId="1" numFmtId="4">
    <oc r="D41">
      <v>2828.02</v>
    </oc>
    <nc r="D41">
      <v>1776.5</v>
    </nc>
  </rcc>
  <rcc rId="1926" sId="1" numFmtId="4">
    <oc r="D40">
      <v>879.58</v>
    </oc>
    <nc r="D40">
      <v>340.9</v>
    </nc>
  </rcc>
  <rfmt sheetId="1" sqref="D39:D42" start="0" length="2147483647">
    <dxf>
      <font>
        <color auto="1"/>
      </font>
    </dxf>
  </rfmt>
  <rcc rId="1927" sId="1" numFmtId="4">
    <oc r="E40">
      <v>879.58</v>
    </oc>
    <nc r="E40">
      <v>0</v>
    </nc>
  </rcc>
  <rcc rId="1928" sId="1" numFmtId="4">
    <oc r="E41">
      <v>2828.02</v>
    </oc>
    <nc r="E41">
      <v>0</v>
    </nc>
  </rcc>
  <rcc rId="1929" sId="1" numFmtId="4">
    <oc r="E42">
      <f>G42</f>
    </oc>
    <nc r="E42">
      <v>0</v>
    </nc>
  </rcc>
  <rcc rId="1930" sId="1" numFmtId="4">
    <oc r="G40">
      <v>879.58</v>
    </oc>
    <nc r="G40">
      <v>0</v>
    </nc>
  </rcc>
  <rcc rId="1931" sId="1" numFmtId="4">
    <oc r="G41">
      <v>2828.02</v>
    </oc>
    <nc r="G41">
      <v>0</v>
    </nc>
  </rcc>
  <rcc rId="1932" sId="1" numFmtId="4">
    <oc r="G42">
      <v>292.08999999999997</v>
    </oc>
    <nc r="G42">
      <v>0</v>
    </nc>
  </rcc>
  <rcv guid="{13BE7114-35DF-4699-8779-61985C68F6C3}" action="delete"/>
  <rdn rId="0" localSheetId="1" customView="1" name="Z_13BE7114_35DF_4699_8779_61985C68F6C3_.wvu.PrintArea" hidden="1" oldHidden="1">
    <formula>'на 31.01.2021'!$A$1:$J$193</formula>
    <oldFormula>'на 31.01.2021'!$A$1:$J$193</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31.01.2021'!$A$7:$J$393</formula>
    <oldFormula>'на 31.01.2021'!$A$7:$J$393</oldFormula>
  </rdn>
  <rcv guid="{13BE7114-35DF-4699-8779-61985C68F6C3}" action="add"/>
</revisions>
</file>

<file path=xl/revisions/revisionLog3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6" sId="1">
    <oc r="I34">
      <f>D34</f>
    </oc>
    <nc r="I34">
      <f>14190</f>
    </nc>
  </rcc>
</revisions>
</file>

<file path=xl/revisions/revisionLog3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31.01.2021'!$A$7:$J$393</formula>
    <oldFormula>'на 31.01.2021'!$A$7:$J$393</oldFormula>
  </rdn>
  <rcv guid="{3EEA7E1A-5F2B-4408-A34C-1F0223B5B245}" action="add"/>
</revisions>
</file>

<file path=xl/revisions/revisionLog3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8"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sz val="16"/>
            <color rgb="FFFF0000"/>
            <rFont val="Times New Roman"/>
            <family val="2"/>
            <charset val="204"/>
          </rPr>
          <t xml:space="preserve">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cv guid="{13BE7114-35DF-4699-8779-61985C68F6C3}" action="delete"/>
  <rdn rId="0" localSheetId="1" customView="1" name="Z_13BE7114_35DF_4699_8779_61985C68F6C3_.wvu.PrintArea" hidden="1" oldHidden="1">
    <formula>'на 31.01.2021'!$A$1:$J$193</formula>
    <oldFormula>'на 31.01.2021'!$A$1:$J$193</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31.01.2021'!$A$7:$J$393</formula>
    <oldFormula>'на 31.01.2021'!$A$7:$J$393</oldFormula>
  </rdn>
  <rcv guid="{13BE7114-35DF-4699-8779-61985C68F6C3}" action="add"/>
</revisions>
</file>

<file path=xl/revisions/revisionLog3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2"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nc>
  </rcc>
</revisions>
</file>

<file path=xl/revisions/revisionLog3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943" sId="1" ref="A139:XFD139"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944" sId="1" ref="A139:XFD140"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945" sId="1" ref="A139:XFD142"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946" sId="1" ref="A139:XFD146"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cc rId="1947" sId="1">
    <nc r="A138" t="inlineStr">
      <is>
        <t>11.2.5.</t>
      </is>
    </nc>
  </rcc>
  <rcc rId="1948" sId="1">
    <nc r="B138" t="inlineStr">
      <is>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is>
    </nc>
  </rcc>
  <rfmt sheetId="1" sqref="B138" start="0" length="2147483647">
    <dxf>
      <font>
        <i/>
      </font>
    </dxf>
  </rfmt>
  <rcc rId="1949" sId="1" odxf="1" dxf="1">
    <nc r="B139" t="inlineStr">
      <is>
        <t>федеральный бюджет</t>
      </is>
    </nc>
    <odxf>
      <border outline="0">
        <bottom/>
      </border>
    </odxf>
    <ndxf>
      <border outline="0">
        <bottom style="thin">
          <color indexed="64"/>
        </bottom>
      </border>
    </ndxf>
  </rcc>
  <rcc rId="1950" sId="1" odxf="1" dxf="1">
    <nc r="B140" t="inlineStr">
      <is>
        <t>бюджет ХМАО - Югры</t>
      </is>
    </nc>
    <odxf>
      <border outline="0">
        <bottom/>
      </border>
    </odxf>
    <ndxf>
      <border outline="0">
        <bottom style="thin">
          <color indexed="64"/>
        </bottom>
      </border>
    </ndxf>
  </rcc>
  <rcc rId="1951" sId="1" odxf="1" dxf="1">
    <nc r="B141" t="inlineStr">
      <is>
        <t>бюджет МО</t>
      </is>
    </nc>
    <odxf>
      <border outline="0">
        <bottom/>
      </border>
    </odxf>
    <ndxf>
      <border outline="0">
        <bottom style="thin">
          <color indexed="64"/>
        </bottom>
      </border>
    </ndxf>
  </rcc>
  <rcc rId="1952" sId="1" odxf="1" dxf="1">
    <nc r="B142" t="inlineStr">
      <is>
        <t>бюджет МО сверх соглашения</t>
      </is>
    </nc>
    <odxf>
      <border outline="0">
        <bottom/>
      </border>
    </odxf>
    <ndxf>
      <border outline="0">
        <bottom style="thin">
          <color indexed="64"/>
        </bottom>
      </border>
    </ndxf>
  </rcc>
  <rcc rId="1953" sId="1" odxf="1" dxf="1">
    <nc r="B143" t="inlineStr">
      <is>
        <t>привлечённые средства</t>
      </is>
    </nc>
    <odxf>
      <border outline="0">
        <bottom/>
      </border>
    </odxf>
    <ndxf>
      <border outline="0">
        <bottom style="thin">
          <color indexed="64"/>
        </bottom>
      </border>
    </ndxf>
  </rcc>
  <rrc rId="1954"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5"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6"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7"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8"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9"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0"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1"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2"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3"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4"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cc rId="1965" sId="1" numFmtId="4">
    <nc r="D139">
      <v>1918.5</v>
    </nc>
  </rcc>
  <rfmt sheetId="1" sqref="D139" start="0" length="2147483647">
    <dxf>
      <font>
        <b val="0"/>
      </font>
    </dxf>
  </rfmt>
  <rcc rId="1966" sId="1">
    <nc r="C138">
      <f>C139+C140+C141+C142+C143</f>
    </nc>
  </rcc>
  <rcc rId="1967" sId="1" odxf="1" dxf="1">
    <nc r="D138">
      <f>D139+D140+D141+D142+D143</f>
    </nc>
    <odxf>
      <font>
        <b/>
        <sz val="20"/>
        <color auto="1"/>
      </font>
    </odxf>
    <ndxf>
      <font>
        <b val="0"/>
        <sz val="20"/>
        <color auto="1"/>
      </font>
    </ndxf>
  </rcc>
  <rcc rId="1968" sId="1">
    <nc r="E138">
      <f>E139+E140+E141+E142+E143</f>
    </nc>
  </rcc>
  <rcc rId="1969" sId="1">
    <nc r="G138">
      <f>G139+G140+G141+G142+G143</f>
    </nc>
  </rcc>
  <rcc rId="1970" sId="1">
    <oc r="C109">
      <f>C115+C121+C127+C133</f>
    </oc>
    <nc r="C109">
      <f>C115+C121+C127+C133+C139</f>
    </nc>
  </rcc>
  <rcc rId="1971" sId="1">
    <oc r="D109">
      <f>D115+D121+D127+D133</f>
    </oc>
    <nc r="D109">
      <f>D115+D121+D127+D133+D139</f>
    </nc>
  </rcc>
  <rcc rId="1972" sId="1">
    <oc r="C110">
      <f>C116+C122+C128+C134</f>
    </oc>
    <nc r="C110">
      <f>C116+C122+C128+C134+C140</f>
    </nc>
  </rcc>
  <rcc rId="1973" sId="1">
    <oc r="C111">
      <f>C117+C123+C129+C135</f>
    </oc>
    <nc r="C111">
      <f>C117+C123+C129+C135+C141</f>
    </nc>
  </rcc>
  <rcc rId="1974" sId="1">
    <oc r="C112">
      <f>C118+C124+C130+C136</f>
    </oc>
    <nc r="C112">
      <f>C118+C124+C130+C136+C142</f>
    </nc>
  </rcc>
  <rcc rId="1975" sId="1">
    <oc r="C113">
      <f>C119+C125+C131+C137</f>
    </oc>
    <nc r="C113">
      <f>C119+C125+C131+C137+C143</f>
    </nc>
  </rcc>
  <rcc rId="1976" sId="1">
    <oc r="E109">
      <f>E115+E121+E127+E133</f>
    </oc>
    <nc r="E109">
      <f>E115+E121+E127+E133+E139</f>
    </nc>
  </rcc>
  <rcc rId="1977" sId="1">
    <oc r="D110">
      <f>D116+D122+D128+D134</f>
    </oc>
    <nc r="D110">
      <f>D116+D122+D128+D134+D140</f>
    </nc>
  </rcc>
  <rcc rId="1978" sId="1">
    <oc r="E110">
      <f>E116+E122+E128+E134</f>
    </oc>
    <nc r="E110">
      <f>E116+E122+E128+E134+E140</f>
    </nc>
  </rcc>
  <rcc rId="1979" sId="1">
    <oc r="D111">
      <f>D117+D123+D129+D135</f>
    </oc>
    <nc r="D111">
      <f>D117+D123+D129+D135+D141</f>
    </nc>
  </rcc>
  <rcc rId="1980" sId="1">
    <oc r="E111">
      <f>E117+E123+E129+E135</f>
    </oc>
    <nc r="E111">
      <f>E117+E123+E129+E135+E141</f>
    </nc>
  </rcc>
  <rcc rId="1981" sId="1">
    <oc r="D112">
      <f>D118+D124+D130+D136</f>
    </oc>
    <nc r="D112">
      <f>D118+D124+D130+D136+D142</f>
    </nc>
  </rcc>
  <rcc rId="1982" sId="1">
    <oc r="E112">
      <f>E118+E124+E130+E136</f>
    </oc>
    <nc r="E112">
      <f>E118+E124+E130+E136+E142</f>
    </nc>
  </rcc>
  <rcc rId="1983" sId="1">
    <oc r="D113">
      <f>D119+D125+D131+D137</f>
    </oc>
    <nc r="D113">
      <f>D119+D125+D131+D137+D143</f>
    </nc>
  </rcc>
  <rcc rId="1984" sId="1">
    <oc r="E113">
      <f>E119+E125+E131+E137</f>
    </oc>
    <nc r="E113">
      <f>E119+E125+E131+E137+E143</f>
    </nc>
  </rcc>
  <rcc rId="1985" sId="1">
    <oc r="G109">
      <f>G115+G121+G127+G133</f>
    </oc>
    <nc r="G109">
      <f>G115+G121+G127+G133+G139</f>
    </nc>
  </rcc>
  <rcc rId="1986" sId="1">
    <oc r="G110">
      <f>G116+G122+G128+G134</f>
    </oc>
    <nc r="G110">
      <f>G116+G122+G128+G134+G140</f>
    </nc>
  </rcc>
  <rcc rId="1987" sId="1">
    <oc r="G111">
      <f>G117+G123+G129+G135</f>
    </oc>
    <nc r="G111">
      <f>G117+G123+G129+G135+G141</f>
    </nc>
  </rcc>
  <rcc rId="1988" sId="1">
    <oc r="G112">
      <f>G118+G124+G130+G136</f>
    </oc>
    <nc r="G112">
      <f>G118+G124+G130+G136+G142</f>
    </nc>
  </rcc>
  <rcc rId="1989" sId="1">
    <oc r="G113">
      <f>G119+G125+G131+G137</f>
    </oc>
    <nc r="G113">
      <f>G119+G125+G131+G137+G143</f>
    </nc>
  </rcc>
  <rcc rId="1990" sId="1">
    <oc r="G108">
      <f>SUM(G109:G113)</f>
    </oc>
    <nc r="G108">
      <f>SUM(G109:G113)</f>
    </nc>
  </rcc>
  <rcc rId="1991" sId="1">
    <oc r="C108">
      <f>SUM(C109:C113)</f>
    </oc>
    <nc r="C108">
      <f>SUM(C109:C113)</f>
    </nc>
  </rcc>
  <rcc rId="1992" sId="1" numFmtId="4">
    <oc r="C99">
      <v>3998.3</v>
    </oc>
    <nc r="C99">
      <v>3998.32</v>
    </nc>
  </rcc>
  <rcc rId="1993" sId="1" numFmtId="4">
    <oc r="D99">
      <v>3998.3</v>
    </oc>
    <nc r="D99">
      <v>3998.32</v>
    </nc>
  </rcc>
  <rfmt sheetId="1" sqref="C64:D66" start="0" length="2147483647">
    <dxf>
      <font>
        <color auto="1"/>
      </font>
    </dxf>
  </rfmt>
  <rfmt sheetId="1" sqref="A64:A66" start="0" length="2147483647">
    <dxf>
      <font>
        <color auto="1"/>
      </font>
    </dxf>
  </rfmt>
  <rfmt sheetId="1" sqref="A67:D71" start="0" length="2147483647">
    <dxf>
      <font>
        <color auto="1"/>
      </font>
    </dxf>
  </rfmt>
  <rcv guid="{6068C3FF-17AA-48A5-A88B-2523CBAC39AE}" action="delete"/>
  <rdn rId="0" localSheetId="1" customView="1" name="Z_6068C3FF_17AA_48A5_A88B_2523CBAC39AE_.wvu.PrintArea" hidden="1" oldHidden="1">
    <formula>'на 31.01.2021'!$A$1:$J$196</formula>
    <oldFormula>'на 31.01.2021'!$A$1:$J$196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31.01.2021'!$A$7:$J$397</formula>
    <oldFormula>'на 31.01.2021'!$A$7:$J$397</oldFormula>
  </rdn>
  <rcv guid="{6068C3FF-17AA-48A5-A88B-2523CBAC39AE}" action="add"/>
</revisions>
</file>

<file path=xl/revisions/revisionLog3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78:I89" start="0" length="2147483647">
    <dxf>
      <font>
        <color auto="1"/>
      </font>
    </dxf>
  </rfmt>
  <rfmt sheetId="1" sqref="I72:I75" start="0" length="2147483647">
    <dxf>
      <font>
        <color auto="1"/>
      </font>
    </dxf>
  </rfmt>
  <rcc rId="1997" sId="1">
    <oc r="J84" t="inlineStr">
      <is>
        <t xml:space="preserve">Приобретено 42 жилых помещений для участников программы. Остаток средств в размере 73 903,4 тыс.руб. - доля софинансирования средств местного бюджета, неперераспределенная в связи с поздним перераспредлением средств окружного бюджета. Остаток средств в объеме 0,1 тыс.руб. сложился по факту выполнения работ   </t>
      </is>
    </oc>
    <nc r="J84" t="inlineStr">
      <is>
        <t>Размещение закупок на приобретение жилых помещений для участников программы запланировано на апрель 2021 года</t>
      </is>
    </nc>
  </rcc>
  <rfmt sheetId="1" sqref="J84:J89" start="0" length="2147483647">
    <dxf>
      <font>
        <color auto="1"/>
      </font>
    </dxf>
  </rfmt>
</revisions>
</file>

<file path=xl/revisions/revisionLog3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96:I99" start="0" length="2147483647">
    <dxf>
      <font>
        <color auto="1"/>
      </font>
    </dxf>
  </rfmt>
  <rfmt sheetId="1" sqref="J96:J101" start="0" length="2147483647">
    <dxf>
      <font>
        <color auto="1"/>
      </font>
    </dxf>
  </rfmt>
</revisions>
</file>

<file path=xl/revisions/revisionLog3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8" sId="1">
    <nc r="J102" t="inlineStr">
      <is>
        <t>Размещение закупок на приобретение жилых помещений для участников программы запланировано на апрель 2021 года</t>
      </is>
    </nc>
  </rcc>
  <rfmt sheetId="1" sqref="J102:J107" start="0" length="2147483647">
    <dxf>
      <font>
        <color auto="1"/>
      </font>
    </dxf>
  </rfmt>
  <rfmt sheetId="1" sqref="I102:I105" start="0" length="2147483647">
    <dxf>
      <font>
        <color auto="1"/>
      </font>
    </dxf>
  </rfmt>
  <rcc rId="1999" sId="1">
    <nc r="J138" t="inlineStr">
      <is>
        <t>Средства предусмотрены на выплату субсидии участнику программы. Оплата будет произведена по факту издания Постановления Администрации города.</t>
      </is>
    </nc>
  </rcc>
</revisions>
</file>

<file path=xl/revisions/revisionLog3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0" sId="1">
    <nc r="I138">
      <f>D138</f>
    </nc>
  </rcc>
  <rcc rId="2001" sId="1">
    <nc r="I139">
      <f>D139</f>
    </nc>
  </rcc>
  <rcc rId="2002" sId="1">
    <nc r="I140">
      <f>D140</f>
    </nc>
  </rcc>
  <rcc rId="2003" sId="1">
    <nc r="I141">
      <f>D141</f>
    </nc>
  </rcc>
  <rcc rId="2004" sId="1">
    <nc r="I142">
      <f>D142</f>
    </nc>
  </rcc>
  <rcc rId="2005" sId="1">
    <nc r="I143">
      <f>D143</f>
    </nc>
  </rcc>
  <rfmt sheetId="1" sqref="I138:I143">
    <dxf>
      <numFmt numFmtId="1" formatCode="0"/>
    </dxf>
  </rfmt>
  <rfmt sheetId="1" sqref="I138:I143">
    <dxf>
      <numFmt numFmtId="4" formatCode="#,##0.00"/>
    </dxf>
  </rfmt>
</revisions>
</file>

<file path=xl/revisions/revisionLog3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90:I93" start="0" length="2147483647">
    <dxf>
      <font>
        <color auto="1"/>
      </font>
    </dxf>
  </rfmt>
  <rcc rId="2006" sId="1">
    <oc r="I109">
      <f>I115+I121+I127</f>
    </oc>
    <nc r="I109">
      <f>I115+I121+I127+I133+I139</f>
    </nc>
  </rcc>
  <rcc rId="2007" sId="1">
    <oc r="I110">
      <f>I116+I122+I128</f>
    </oc>
    <nc r="I110">
      <f>I116+I122+I128+I134+I140</f>
    </nc>
  </rcc>
  <rcc rId="2008" sId="1">
    <oc r="I111">
      <f>I117+I123+I129</f>
    </oc>
    <nc r="I111">
      <f>I117+I123+I129+I135+I141</f>
    </nc>
  </rcc>
  <rcc rId="2009" sId="1">
    <oc r="I112">
      <f>I118+I124+I130</f>
    </oc>
    <nc r="I112">
      <f>I118+I124+I130+I136+I142</f>
    </nc>
  </rcc>
  <rcc rId="2010" sId="1">
    <oc r="I113">
      <f>I119+I125+I131</f>
    </oc>
    <nc r="I113">
      <f>I119+I125+I131+I137+I143</f>
    </nc>
  </rcc>
  <rfmt sheetId="1" sqref="I64:I69" start="0" length="2147483647">
    <dxf>
      <font>
        <color auto="1"/>
      </font>
    </dxf>
  </rfmt>
</revisions>
</file>

<file path=xl/revisions/revisionLog3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31.01.2021'!$A$7:$J$397</formula>
    <oldFormula>'на 31.01.2021'!$A$7:$J$397</oldFormula>
  </rdn>
  <rcv guid="{3EEA7E1A-5F2B-4408-A34C-1F0223B5B245}" action="add"/>
</revisions>
</file>

<file path=xl/revisions/revisionLog3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31.01.2021'!$A$7:$J$397</formula>
    <oldFormula>'на 31.01.2021'!$A$7:$J$397</oldFormula>
  </rdn>
  <rcv guid="{3EEA7E1A-5F2B-4408-A34C-1F0223B5B245}" action="add"/>
</revisions>
</file>

<file path=xl/revisions/revisionLog3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5"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evisions>
</file>

<file path=xl/revisions/revisionLog3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6" sId="1">
    <oc r="J14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01.02.2021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01.02.2021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01.02.2021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oc>
    <nc r="J14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01.02.2021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01.02.2021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01.02.2021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nc>
  </rcc>
</revisions>
</file>

<file path=xl/revisions/revisionLog3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31.01.2021'!$A$7:$J$397</formula>
    <oldFormula>'на 31.01.2021'!$A$7:$J$397</oldFormula>
  </rdn>
  <rcv guid="{3EEA7E1A-5F2B-4408-A34C-1F0223B5B245}" action="add"/>
</revisions>
</file>

<file path=xl/revisions/revisionLog3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8"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t>
        </r>
        <r>
          <rPr>
            <sz val="16"/>
            <color rgb="FFFF0000"/>
            <rFont val="Times New Roman"/>
            <family val="2"/>
            <charset val="204"/>
          </rPr>
          <t xml:space="preserve">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2" sId="1">
    <o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t>
        </r>
        <r>
          <rPr>
            <sz val="16"/>
            <color rgb="FFFF0000"/>
            <rFont val="Times New Roman"/>
            <family val="2"/>
            <charset val="204"/>
          </rPr>
          <t xml:space="preserve">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t>
        </r>
        <r>
          <rPr>
            <sz val="16"/>
            <color rgb="FFFF0000"/>
            <rFont val="Times New Roman"/>
            <family val="2"/>
            <charset val="204"/>
          </rPr>
          <t xml:space="preserve"> Денежные средства планируется освоить в 2-4 кварталах 2021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evisions>
</file>

<file path=xl/revisions/revisionLog3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3" sId="1">
    <o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t>
        </r>
        <r>
          <rPr>
            <sz val="16"/>
            <color rgb="FFFF0000"/>
            <rFont val="Times New Roman"/>
            <family val="2"/>
            <charset val="204"/>
          </rPr>
          <t xml:space="preserve"> Денежные средства планируется освоить в 2-4 кварталах 2021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evisions>
</file>

<file path=xl/revisions/revisionLog3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4"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Размещение закупок на приобретение жилых помещений для участников программы запланировано на апрель 2021 года</t>
        </r>
      </is>
    </nc>
  </rcc>
  <rfmt sheetId="1" sqref="J31:J37" start="0" length="2147483647">
    <dxf>
      <font>
        <color auto="1"/>
      </font>
    </dxf>
  </rfmt>
  <rcc rId="2025" sId="1">
    <oc r="I26">
      <f>444778.3</f>
    </oc>
    <nc r="I26">
      <f>444778.3+105639.3</f>
    </nc>
  </rcc>
  <rcc rId="2026" sId="1">
    <oc r="I27">
      <f>13492475.47</f>
    </oc>
    <nc r="I27">
      <f>13492475.47+1398777.1</f>
    </nc>
  </rcc>
  <rcc rId="2027" sId="1">
    <oc r="I28">
      <f>166971.12</f>
    </oc>
    <nc r="I28">
      <f>166971.12+146565.25</f>
    </nc>
  </rcc>
  <rfmt sheetId="1" sqref="J21:J30" start="0" length="2147483647">
    <dxf>
      <font>
        <sz val="12"/>
      </font>
    </dxf>
  </rfmt>
  <rcc rId="202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2"/>
            <rFont val="Times New Roman"/>
            <family val="1"/>
            <charset val="204"/>
          </rPr>
          <t>ДО</t>
        </r>
        <r>
          <rPr>
            <sz val="12"/>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2"/>
            <color rgb="FFFF0000"/>
            <rFont val="Times New Roman"/>
            <family val="1"/>
            <charset val="204"/>
          </rPr>
          <t xml:space="preserve">
</t>
        </r>
        <r>
          <rPr>
            <sz val="12"/>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2"/>
            <color rgb="FFFF0000"/>
            <rFont val="Times New Roman"/>
            <family val="1"/>
            <charset val="204"/>
          </rPr>
          <t xml:space="preserve">
</t>
        </r>
        <r>
          <rPr>
            <sz val="12"/>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2"/>
            <color rgb="FFFF0000"/>
            <rFont val="Times New Roman"/>
            <family val="1"/>
            <charset val="204"/>
          </rPr>
          <t xml:space="preserve">
</t>
        </r>
        <r>
          <rPr>
            <sz val="12"/>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2"/>
            <color rgb="FFFF0000"/>
            <rFont val="Times New Roman"/>
            <family val="1"/>
            <charset val="204"/>
          </rPr>
          <t xml:space="preserve">
</t>
        </r>
        <r>
          <rPr>
            <sz val="12"/>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2"/>
            <color rgb="FFFF0000"/>
            <rFont val="Times New Roman"/>
            <family val="1"/>
            <charset val="204"/>
          </rPr>
          <t xml:space="preserve">
</t>
        </r>
        <r>
          <rPr>
            <sz val="12"/>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2"/>
            <color rgb="FFFF0000"/>
            <rFont val="Times New Roman"/>
            <family val="1"/>
            <charset val="204"/>
          </rPr>
          <t xml:space="preserve">
</t>
        </r>
        <r>
          <rPr>
            <u/>
            <sz val="12"/>
            <color rgb="FFFF0000"/>
            <rFont val="Times New Roman"/>
            <family val="1"/>
            <charset val="204"/>
          </rPr>
          <t>АГ(ДК):</t>
        </r>
        <r>
          <rPr>
            <sz val="12"/>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2"/>
            <rFont val="Times New Roman"/>
            <family val="1"/>
            <charset val="204"/>
          </rPr>
          <t xml:space="preserve">
</t>
        </r>
        <r>
          <rPr>
            <u/>
            <sz val="12"/>
            <rFont val="Times New Roman"/>
            <family val="1"/>
            <charset val="204"/>
          </rPr>
          <t xml:space="preserve">ДАиГ: </t>
        </r>
        <r>
          <rPr>
            <sz val="12"/>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2"/>
            <color rgb="FFFF0000"/>
            <rFont val="Times New Roman"/>
            <family val="1"/>
            <charset val="204"/>
          </rPr>
          <t xml:space="preserve">
 </t>
        </r>
      </is>
    </nc>
  </rcc>
  <rfmt sheetId="1" sqref="J21:J30" start="0" length="2147483647">
    <dxf>
      <font>
        <sz val="16"/>
      </font>
    </dxf>
  </rfmt>
</revisions>
</file>

<file path=xl/revisions/revisionLog3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9" sId="1">
    <oc r="J16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oc>
    <nc r="J16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fmt sheetId="1" sqref="J166:J171" start="0" length="2147483647">
    <dxf>
      <font>
        <color auto="1"/>
      </font>
    </dxf>
  </rfmt>
  <rcv guid="{6068C3FF-17AA-48A5-A88B-2523CBAC39AE}" action="delete"/>
  <rdn rId="0" localSheetId="1" customView="1" name="Z_6068C3FF_17AA_48A5_A88B_2523CBAC39AE_.wvu.PrintArea" hidden="1" oldHidden="1">
    <formula>'на 31.01.2021'!$A$1:$J$196</formula>
    <oldFormula>'на 31.01.2021'!$A$1:$J$196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31.01.2021'!$A$7:$J$397</formula>
    <oldFormula>'на 31.01.2021'!$A$7:$J$397</oldFormula>
  </rdn>
  <rcv guid="{6068C3FF-17AA-48A5-A88B-2523CBAC39AE}" action="add"/>
</revisions>
</file>

<file path=xl/revisions/revisionLog3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3" sId="1">
    <o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evisions>
</file>

<file path=xl/revisions/revisionLog3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4"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nc>
  </rcc>
</revisions>
</file>

<file path=xl/revisions/revisionLog3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5" start="0" length="2147483647">
    <dxf>
      <font>
        <color auto="1"/>
      </font>
    </dxf>
  </rfmt>
</revisions>
</file>

<file path=xl/revisions/revisionLog3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8" sId="1">
    <o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color rgb="FFFF0000"/>
            <rFont val="Times New Roman"/>
            <family val="1"/>
            <charset val="204"/>
          </rPr>
          <t xml:space="preserve">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oc>
    <n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t>
        </r>
        <r>
          <rPr>
            <sz val="16"/>
            <rFont val="Times New Roman"/>
            <family val="1"/>
            <charset val="204"/>
          </rPr>
          <t xml:space="preserve">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rFont val="Times New Roman"/>
            <family val="1"/>
            <charset val="204"/>
          </rPr>
          <t>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r>
        <r>
          <rPr>
            <sz val="16"/>
            <color rgb="FFFF0000"/>
            <rFont val="Times New Roman"/>
            <family val="1"/>
            <charset val="204"/>
          </rPr>
          <t xml:space="preserve">
</t>
        </r>
      </is>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2" sId="1">
    <o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t>
        </r>
        <r>
          <rPr>
            <sz val="16"/>
            <rFont val="Times New Roman"/>
            <family val="1"/>
            <charset val="204"/>
          </rPr>
          <t xml:space="preserve">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rFont val="Times New Roman"/>
            <family val="1"/>
            <charset val="204"/>
          </rPr>
          <t>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r>
        <r>
          <rPr>
            <sz val="16"/>
            <color rgb="FFFF0000"/>
            <rFont val="Times New Roman"/>
            <family val="1"/>
            <charset val="204"/>
          </rPr>
          <t xml:space="preserve">
</t>
        </r>
      </is>
    </oc>
    <n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t>
        </r>
        <r>
          <rPr>
            <sz val="16"/>
            <rFont val="Times New Roman"/>
            <family val="1"/>
            <charset val="204"/>
          </rPr>
          <t xml:space="preserve">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rFont val="Times New Roman"/>
            <family val="1"/>
            <charset val="204"/>
          </rPr>
          <t>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r>
        <r>
          <rPr>
            <sz val="16"/>
            <color rgb="FFFF0000"/>
            <rFont val="Times New Roman"/>
            <family val="1"/>
            <charset val="204"/>
          </rPr>
          <t xml:space="preserve">
3. Субсидии на софинансирование расходов муниципальных образований по развитию сети спортивных объектов шаговой доступности</t>
        </r>
      </is>
    </nc>
  </rcc>
  <rfmt sheetId="1" sqref="B45" start="0" length="2147483647">
    <dxf>
      <font>
        <color auto="1"/>
      </font>
    </dxf>
  </rfmt>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6:B50" start="0" length="2147483647">
    <dxf>
      <font>
        <color auto="1"/>
      </font>
    </dxf>
  </rfmt>
  <rcc rId="2046" sId="1" numFmtId="4">
    <oc r="C46">
      <v>922.68</v>
    </oc>
    <nc r="C46">
      <v>682.1</v>
    </nc>
  </rcc>
  <rcc rId="2047" sId="1" numFmtId="4">
    <oc r="C47">
      <v>12321.22</v>
    </oc>
    <nc r="C47">
      <v>46212.7</v>
    </nc>
  </rcc>
  <rcc rId="2048" sId="1" numFmtId="4">
    <oc r="C48">
      <v>697.05</v>
    </oc>
    <nc r="C48">
      <v>2468.15</v>
    </nc>
  </rcc>
  <rfmt sheetId="1" sqref="C45" start="0" length="2147483647">
    <dxf>
      <font>
        <color auto="1"/>
      </font>
    </dxf>
  </rfmt>
  <rfmt sheetId="1" sqref="C46:C48" start="0" length="2147483647">
    <dxf>
      <font>
        <color auto="1"/>
      </font>
    </dxf>
  </rfmt>
  <rcc rId="2049" sId="1" numFmtId="4">
    <oc r="D48">
      <v>697.05</v>
    </oc>
    <nc r="D48">
      <v>2472.44</v>
    </nc>
  </rcc>
  <rcc rId="2050" sId="1" numFmtId="4">
    <oc r="D47">
      <v>12321.22</v>
    </oc>
    <nc r="D47">
      <v>46294.2</v>
    </nc>
  </rcc>
  <rcc rId="2051" sId="1" numFmtId="4">
    <oc r="D46">
      <v>922.68</v>
    </oc>
    <nc r="D46">
      <v>682.1</v>
    </nc>
  </rcc>
</revisions>
</file>

<file path=xl/revisions/revisionLog3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46" start="0" length="2147483647">
    <dxf>
      <font>
        <color auto="1"/>
      </font>
    </dxf>
  </rfmt>
  <rfmt sheetId="1" sqref="D47" start="0" length="2147483647">
    <dxf>
      <font>
        <color auto="1"/>
      </font>
    </dxf>
  </rfmt>
  <rfmt sheetId="1" sqref="D48" start="0" length="2147483647">
    <dxf>
      <font>
        <color auto="1"/>
      </font>
    </dxf>
  </rfmt>
  <rfmt sheetId="1" sqref="D45" start="0" length="2147483647">
    <dxf>
      <font>
        <color auto="1"/>
      </font>
    </dxf>
  </rfmt>
  <rcc rId="2052" sId="1" numFmtId="4">
    <oc r="E46">
      <v>922.68</v>
    </oc>
    <nc r="E46">
      <v>0</v>
    </nc>
  </rcc>
  <rcc rId="2053" sId="1" numFmtId="4">
    <oc r="E47">
      <v>12321.22</v>
    </oc>
    <nc r="E47"/>
  </rcc>
  <rcc rId="2054" sId="1">
    <oc r="E48">
      <f>G48</f>
    </oc>
    <nc r="E48"/>
  </rcc>
  <rcc rId="2055" sId="1" numFmtId="4">
    <oc r="G48">
      <v>697.05</v>
    </oc>
    <nc r="G48"/>
  </rcc>
  <rcc rId="2056" sId="1" numFmtId="4">
    <oc r="G47">
      <v>12321.22</v>
    </oc>
    <nc r="G47"/>
  </rcc>
  <rcc rId="2057" sId="1" numFmtId="4">
    <oc r="G46">
      <v>922.68</v>
    </oc>
    <nc r="G46"/>
  </rcc>
</revisions>
</file>

<file path=xl/revisions/revisionLog3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58" sId="1">
    <oc r="I34">
      <f>14190</f>
    </oc>
    <nc r="I34">
      <f>14190+263432.8</f>
    </nc>
  </rcc>
  <rfmt sheetId="1" sqref="I31:I32" start="0" length="2147483647">
    <dxf>
      <font>
        <color rgb="FFFF0000"/>
      </font>
    </dxf>
  </rfmt>
  <rcv guid="{6E4A7295-8CE0-4D28-ABEF-D38EBAE7C204}" action="delete"/>
  <rdn rId="0" localSheetId="1" customView="1" name="Z_6E4A7295_8CE0_4D28_ABEF_D38EBAE7C204_.wvu.PrintArea" hidden="1" oldHidden="1">
    <formula>'на 31.01.2021'!$A$1:$J$196</formula>
    <oldFormula>'на 31.01.2021'!$A$1:$J$196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31.01.2021'!$A$7:$J$397</formula>
    <oldFormula>'на 31.01.2021'!$A$7:$J$397</oldFormula>
  </rdn>
  <rcv guid="{6E4A7295-8CE0-4D28-ABEF-D38EBAE7C204}" action="add"/>
</revisions>
</file>

<file path=xl/revisions/revisionLog3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2" sId="1">
    <oc r="J45"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Заключены и оплачены договоры на поставку борцовок, спортивной одежды, шахматных часов, помоста, мягкого инвентаря, стойки для пауэрлифтинга, спортивных костюмов, на приобретение спортивного инвентаря и экипировки, музыкальной системы, мячей. Проведены тренировочные мероприятия по плаванию, тхэквондо, рукопашному бою, самбо, кикбоксингу, каратэ, танцевальному спорту, армреслингу, боксу, дзюдо, гиревому спорту, спортивной аэробике, пауэрлифтингу. Бюджетные ассигнования освоены в полном объеме.     
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Заключены и оплачены договоры на приобретение спортивной экипировки, фармакологии, спортивного инвентаря, на поставку кроссовок, табло для борьбы, набивные мячи, татами. Проведены тренировочные мероприятия по дзюдо. Бюджетные ассигнования освоены в полном объеме.                                                            
</t>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t>
        </r>
        <r>
          <rPr>
            <sz val="16"/>
            <rFont val="Times New Roman"/>
            <family val="1"/>
            <charset val="204"/>
          </rPr>
          <t xml:space="preserve">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rFont val="Times New Roman"/>
            <family val="1"/>
            <charset val="204"/>
          </rPr>
          <t xml:space="preserve">Денежные средства планируется освоить в 2-3 кварталах 2021 года.                                                                                                  
</t>
        </r>
      </is>
    </nc>
  </rcc>
</revisions>
</file>

<file path=xl/revisions/revisionLog3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3" sId="1">
    <oc r="B191" t="inlineStr">
      <is>
        <r>
          <rPr>
            <b/>
            <sz val="16"/>
            <rFont val="Times New Roman"/>
            <family val="1"/>
            <charset val="204"/>
          </rPr>
          <t>Государственная программа "Реализация государственной национальной политики и профилактика экстремизма"</t>
        </r>
        <r>
          <rPr>
            <b/>
            <sz val="16"/>
            <color rgb="FFFF0000"/>
            <rFont val="Times New Roman"/>
            <family val="2"/>
            <charset val="204"/>
          </rPr>
          <t xml:space="preserve">
</t>
        </r>
        <r>
          <rPr>
            <sz val="16"/>
            <color rgb="FFFF0000"/>
            <rFont val="Times New Roman"/>
            <family val="2"/>
            <charset val="204"/>
          </rPr>
          <t xml:space="preserve">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t>
        </r>
        <r>
          <rPr>
            <sz val="16"/>
            <color rgb="FFFF0000"/>
            <rFont val="Times New Roman"/>
            <family val="1"/>
            <charset val="204"/>
          </rPr>
          <t/>
        </r>
      </is>
    </oc>
    <nc r="B191" t="inlineStr">
      <is>
        <r>
          <rPr>
            <b/>
            <sz val="16"/>
            <rFont val="Times New Roman"/>
            <family val="1"/>
            <charset val="204"/>
          </rPr>
          <t>Государственная программа "Реализация государственной национальной политики и профилактика экстремизма"</t>
        </r>
        <r>
          <rPr>
            <b/>
            <sz val="16"/>
            <color rgb="FFFF0000"/>
            <rFont val="Times New Roman"/>
            <family val="2"/>
            <charset val="204"/>
          </rPr>
          <t xml:space="preserve">
</t>
        </r>
        <r>
          <rPr>
            <sz val="16"/>
            <rFont val="Times New Roman"/>
            <family val="1"/>
            <charset val="204"/>
          </rPr>
          <t>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r>
        <r>
          <rPr>
            <sz val="16"/>
            <color rgb="FFFF0000"/>
            <rFont val="Times New Roman"/>
            <family val="2"/>
            <charset val="204"/>
          </rPr>
          <t xml:space="preserve">
</t>
        </r>
        <r>
          <rPr>
            <sz val="16"/>
            <color rgb="FFFF0000"/>
            <rFont val="Times New Roman"/>
            <family val="1"/>
            <charset val="204"/>
          </rPr>
          <t/>
        </r>
      </is>
    </nc>
  </rcc>
  <rfmt sheetId="1" sqref="B192:B196" start="0" length="2147483647">
    <dxf>
      <font>
        <color auto="1"/>
      </font>
    </dxf>
  </rfmt>
  <rfmt sheetId="1" sqref="A191" start="0" length="2147483647">
    <dxf>
      <font>
        <color auto="1"/>
      </font>
    </dxf>
  </rfmt>
  <rfmt sheetId="1" sqref="C191:D195" start="0" length="2147483647">
    <dxf>
      <font>
        <color auto="1"/>
      </font>
    </dxf>
  </rfmt>
  <rcc rId="2064" sId="1" numFmtId="4">
    <oc r="E193">
      <v>106.7</v>
    </oc>
    <nc r="E193">
      <v>0</v>
    </nc>
  </rcc>
  <rcc rId="2065" sId="1" numFmtId="4">
    <oc r="E194">
      <v>248.97</v>
    </oc>
    <nc r="E194">
      <v>0</v>
    </nc>
  </rcc>
  <rcc rId="2066" sId="1" numFmtId="4">
    <oc r="G194">
      <v>248.97</v>
    </oc>
    <nc r="G194">
      <v>0</v>
    </nc>
  </rcc>
  <rcc rId="2067" sId="1" numFmtId="4">
    <oc r="G193">
      <v>106.7</v>
    </oc>
    <nc r="G193">
      <v>0</v>
    </nc>
  </rcc>
</revisions>
</file>

<file path=xl/revisions/revisionLog3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8" sId="1">
    <oc r="I34">
      <f>14190+263432.8</f>
    </oc>
    <nc r="I34">
      <f>14190+263432.8+118571.6</f>
    </nc>
  </rcc>
  <rcv guid="{6068C3FF-17AA-48A5-A88B-2523CBAC39AE}" action="delete"/>
  <rdn rId="0" localSheetId="1" customView="1" name="Z_6068C3FF_17AA_48A5_A88B_2523CBAC39AE_.wvu.PrintArea" hidden="1" oldHidden="1">
    <formula>'на 31.01.2021'!$A$1:$J$196</formula>
    <oldFormula>'на 31.01.2021'!$A$1:$J$196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31.01.2021'!$A$7:$J$397</formula>
    <oldFormula>'на 31.01.2021'!$A$7:$J$397</oldFormula>
  </rdn>
  <rcv guid="{6068C3FF-17AA-48A5-A88B-2523CBAC39AE}" action="add"/>
</revisions>
</file>

<file path=xl/revisions/revisionLog3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CF533A2-322B-40E2-88B2-065E6D1D35B4}" action="delete"/>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31.01.2021'!$A$7:$J$397</formula>
    <oldFormula>'на 31.01.2021'!$A$7:$J$397</oldFormula>
  </rdn>
  <rcv guid="{CCF533A2-322B-40E2-88B2-065E6D1D35B4}" action="add"/>
</revisions>
</file>

<file path=xl/revisions/revisionLog3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4" sId="1">
    <oc r="I34">
      <f>14190+263432.8+118571.6</f>
    </oc>
    <nc r="I34">
      <f>14190+263432.8+118571.6+3453.8</f>
    </nc>
  </rcc>
  <rfmt sheetId="1" sqref="I31:I32" start="0" length="2147483647">
    <dxf>
      <font>
        <color auto="1"/>
      </font>
    </dxf>
  </rfmt>
</revisions>
</file>

<file path=xl/revisions/revisionLog3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5" sId="1">
    <oc r="J191" t="inlineStr">
      <is>
        <r>
          <rPr>
            <u/>
            <sz val="16"/>
            <color rgb="FFFF0000"/>
            <rFont val="Times New Roman"/>
            <family val="1"/>
            <charset val="204"/>
          </rPr>
          <t>АГ(ДК):</t>
        </r>
        <r>
          <rPr>
            <sz val="16"/>
            <color rgb="FFFF0000"/>
            <rFont val="Times New Roman"/>
            <family val="1"/>
            <charset val="204"/>
          </rPr>
          <t xml:space="preserve">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is>
    </oc>
    <n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t>
        </r>
        <r>
          <rPr>
            <sz val="16"/>
            <color rgb="FFFF0000"/>
            <rFont val="Times New Roman"/>
            <family val="1"/>
            <charset val="204"/>
          </rPr>
          <t xml:space="preserve"> 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is>
    </nc>
  </rcc>
</revisions>
</file>

<file path=xl/revisions/revisionLog3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6" sId="1">
    <o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t>
        </r>
        <r>
          <rPr>
            <sz val="16"/>
            <color rgb="FFFF0000"/>
            <rFont val="Times New Roman"/>
            <family val="1"/>
            <charset val="204"/>
          </rPr>
          <t xml:space="preserve"> 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is>
    </oc>
    <n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t>
        </r>
        <r>
          <rPr>
            <sz val="16"/>
            <color rgb="FFFF0000"/>
            <rFont val="Times New Roman"/>
            <family val="1"/>
            <charset val="204"/>
          </rPr>
          <t xml:space="preserve"> Денежные средства планируется освоить во 2 квартале 2021 года.                                                                                                  
</t>
        </r>
        <r>
          <rPr>
            <sz val="16"/>
            <color rgb="FFFF0000"/>
            <rFont val="Times New Roman"/>
            <family val="2"/>
            <charset val="204"/>
          </rPr>
          <t xml:space="preserve">
                                                                                    </t>
        </r>
      </is>
    </nc>
  </rcc>
</revisions>
</file>

<file path=xl/revisions/revisionLog3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91:J196" start="0" length="2147483647">
    <dxf>
      <font>
        <color auto="1"/>
      </font>
    </dxf>
  </rfmt>
</revisions>
</file>

<file path=xl/revisions/revisionLog3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7" sId="1">
    <oc r="J159" t="inlineStr">
      <is>
        <r>
          <rPr>
            <u/>
            <sz val="16"/>
            <color rgb="FFFF0000"/>
            <rFont val="Times New Roman"/>
            <family val="1"/>
            <charset val="204"/>
          </rPr>
          <t>АГ:</t>
        </r>
        <r>
          <rPr>
            <sz val="16"/>
            <color rgb="FFFF0000"/>
            <rFont val="Times New Roman"/>
            <family val="1"/>
            <charset val="204"/>
          </rPr>
          <t xml:space="preserve">   1.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t>
        </r>
        <r>
          <rPr>
            <sz val="16"/>
            <color rgb="FFFF0000"/>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
</t>
        </r>
      </is>
    </nc>
  </rcc>
  <rcv guid="{6E4A7295-8CE0-4D28-ABEF-D38EBAE7C204}" action="delete"/>
  <rdn rId="0" localSheetId="1" customView="1" name="Z_6E4A7295_8CE0_4D28_ABEF_D38EBAE7C204_.wvu.PrintArea" hidden="1" oldHidden="1">
    <formula>'на 31.01.2021'!$A$1:$J$196</formula>
    <oldFormula>'на 31.01.2021'!$A$1:$J$196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31.01.2021'!$A$7:$J$397</formula>
    <oldFormula>'на 31.01.2021'!$A$7:$J$397</oldFormula>
  </rdn>
  <rcv guid="{6E4A7295-8CE0-4D28-ABEF-D38EBAE7C204}" action="add"/>
</revisions>
</file>

<file path=xl/revisions/revisionLog3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1" sId="1">
    <o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t>
        </r>
        <r>
          <rPr>
            <sz val="16"/>
            <color rgb="FFFF0000"/>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
</t>
        </r>
      </is>
    </oc>
    <n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t>
        </r>
        <r>
          <rPr>
            <sz val="16"/>
            <color rgb="FFFF0000"/>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nc>
  </rcc>
  <rfmt sheetId="1" sqref="J159:J164" start="0" length="2147483647">
    <dxf>
      <font>
        <color auto="1"/>
      </font>
    </dxf>
  </rfmt>
  <rcv guid="{6E4A7295-8CE0-4D28-ABEF-D38EBAE7C204}" action="delete"/>
  <rdn rId="0" localSheetId="1" customView="1" name="Z_6E4A7295_8CE0_4D28_ABEF_D38EBAE7C204_.wvu.PrintArea" hidden="1" oldHidden="1">
    <formula>'на 31.01.2021'!$A$1:$J$196</formula>
    <oldFormula>'на 31.01.2021'!$A$1:$J$196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31.01.2021'!$A$7:$J$397</formula>
    <oldFormula>'на 31.01.2021'!$A$7:$J$397</oldFormula>
  </rdn>
  <rcv guid="{6E4A7295-8CE0-4D28-ABEF-D38EBAE7C204}" action="add"/>
</revisions>
</file>

<file path=xl/revisions/revisionLog3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5"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t>
        </r>
        <r>
          <rPr>
            <sz val="16"/>
            <rFont val="Times New Roman"/>
            <family val="1"/>
            <charset val="204"/>
          </rPr>
          <t xml:space="preserve">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rFont val="Times New Roman"/>
            <family val="1"/>
            <charset val="204"/>
          </rPr>
          <t xml:space="preserve">Денежные средства планируется освоить в 2-3 кварталах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t>
        </r>
        <r>
          <rPr>
            <sz val="16"/>
            <rFont val="Times New Roman"/>
            <family val="1"/>
            <charset val="204"/>
          </rPr>
          <t xml:space="preserve">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rFont val="Times New Roman"/>
            <family val="1"/>
            <charset val="204"/>
          </rPr>
          <t xml:space="preserve">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 </t>
        </r>
        <r>
          <rPr>
            <sz val="16"/>
            <rFont val="Times New Roman"/>
            <family val="1"/>
            <charset val="204"/>
          </rPr>
          <t xml:space="preserve">Денежные средства планируется освоить в 2-4 кварталах 2021 года.                                                                                                         
</t>
        </r>
      </is>
    </nc>
  </rcc>
</revisions>
</file>

<file path=xl/revisions/revisionLog3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6"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t>
        </r>
        <r>
          <rPr>
            <u/>
            <sz val="16"/>
            <color rgb="FFFF0000"/>
            <rFont val="Times New Roman"/>
            <family val="1"/>
            <charset val="204"/>
          </rPr>
          <t/>
        </r>
      </is>
    </nc>
  </rcc>
</revisions>
</file>

<file path=xl/revisions/revisionLog3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0"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t>
        </r>
        <r>
          <rPr>
            <sz val="16"/>
            <color rgb="FFFF0000"/>
            <rFont val="Times New Roman"/>
            <family val="2"/>
            <charset val="204"/>
          </rPr>
          <t xml:space="preserve">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Соглашение между Департаментом культуры ХМАО-Югры и МО городским округом Сургут на стадии подписания.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4" sId="1">
    <oc r="I27">
      <f>13492475.47+1398777.1</f>
    </oc>
    <nc r="I27">
      <f>13492475.47+1398777.1+1517.03</f>
    </nc>
  </rcc>
  <rcc rId="2095" sId="1">
    <oc r="I28">
      <f>166971.12+146565.25</f>
    </oc>
    <nc r="I28">
      <f>166971.12+146565.25+1011.35</f>
    </nc>
  </rcc>
</revisions>
</file>

<file path=xl/revisions/revisionLog3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6"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31.01.2021'!$A$1:$J$196</formula>
    <oldFormula>'на 31.01.2021'!$A$1:$J$196</oldFormula>
  </rdn>
  <rdn rId="0" localSheetId="1" customView="1" name="Z_CA384592_0CFD_4322_A4EB_34EC04693944_.wvu.PrintTitles" hidden="1" oldHidden="1">
    <formula>'на 31.01.2021'!$5:$8</formula>
    <oldFormula>'на 31.01.2021'!$5:$8</oldFormula>
  </rdn>
  <rdn rId="0" localSheetId="1" customView="1" name="Z_CA384592_0CFD_4322_A4EB_34EC04693944_.wvu.Cols" hidden="1" oldHidden="1">
    <formula>'на 31.01.2021'!$K:$M</formula>
    <oldFormula>'на 31.01.2021'!$K:$M</oldFormula>
  </rdn>
  <rdn rId="0" localSheetId="1" customView="1" name="Z_CA384592_0CFD_4322_A4EB_34EC04693944_.wvu.FilterData" hidden="1" oldHidden="1">
    <formula>'на 31.01.2021'!$A$7:$J$397</formula>
    <oldFormula>'на 31.01.2021'!$A$7:$J$397</oldFormula>
  </rdn>
  <rcv guid="{CA384592-0CFD-4322-A4EB-34EC04693944}" action="add"/>
</revisions>
</file>

<file path=xl/revisions/revisionLog3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6:I28" start="0" length="2147483647">
    <dxf>
      <font>
        <color auto="1"/>
      </font>
    </dxf>
  </rfmt>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7" sId="1">
    <oc r="B51" t="inlineStr">
      <is>
        <r>
          <rPr>
            <b/>
            <sz val="16"/>
            <rFont val="Times New Roman"/>
            <family val="1"/>
            <charset val="204"/>
          </rPr>
          <t>Государственная программа "Поддержка занятости населения"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color rgb="FFFF0000"/>
            <rFont val="Times New Roman"/>
            <family val="1"/>
            <charset val="204"/>
          </rPr>
          <t xml:space="preserve">2. Иные межбюджетные трансферты на реализацию  мероприятий по содействию трудоустройству граждан.                                                                                                                                     </t>
        </r>
      </is>
    </oc>
    <nc r="B51" t="inlineStr">
      <is>
        <r>
          <rPr>
            <b/>
            <sz val="16"/>
            <rFont val="Times New Roman"/>
            <family val="1"/>
            <charset val="204"/>
          </rPr>
          <t>Государственная программа "Поддержка занятости населения"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t>
        </r>
        <r>
          <rPr>
            <sz val="16"/>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color rgb="FFFF0000"/>
            <rFont val="Times New Roman"/>
            <family val="1"/>
            <charset val="204"/>
          </rPr>
          <t xml:space="preserve">2. Иные межбюджетные трансферты на реализацию  мероприятий по содействию трудоустройству граждан.                                                                                                                                     </t>
        </r>
      </is>
    </nc>
  </rcc>
  <rfmt sheetId="1" sqref="A51:B56" start="0" length="2147483647">
    <dxf>
      <font>
        <color auto="1"/>
      </font>
    </dxf>
  </rfmt>
  <rcc rId="2108" sId="1" numFmtId="4">
    <oc r="C53">
      <v>20227.64</v>
    </oc>
    <nc r="C53">
      <v>13426.4</v>
    </nc>
  </rcc>
  <rcc rId="2109" sId="1" numFmtId="4">
    <oc r="D53">
      <v>12613.63</v>
    </oc>
    <nc r="D53">
      <v>13426.4</v>
    </nc>
  </rcc>
  <rfmt sheetId="1" sqref="C51:D55" start="0" length="2147483647">
    <dxf>
      <font>
        <color auto="1"/>
      </font>
    </dxf>
  </rfmt>
  <rcc rId="2110" sId="1" numFmtId="4">
    <oc r="G53">
      <v>11628.11</v>
    </oc>
    <nc r="G53">
      <v>240.57</v>
    </nc>
  </rcc>
  <rcc rId="2111" sId="1" numFmtId="4">
    <oc r="E53">
      <v>11628.52</v>
    </oc>
    <nc r="E53">
      <v>1000</v>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5" sId="1" numFmtId="4">
    <oc r="I53">
      <f>8133.2</f>
    </oc>
    <nc r="I53">
      <v>13426.4</v>
    </nc>
  </rcc>
  <rfmt sheetId="1" sqref="I51:I53" start="0" length="2147483647">
    <dxf>
      <font>
        <color auto="1"/>
      </font>
    </dxf>
  </rfmt>
</revisions>
</file>

<file path=xl/revisions/revisionLog3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51:F53" start="0" length="2147483647">
    <dxf>
      <font>
        <color auto="1"/>
      </font>
    </dxf>
  </rfmt>
  <rfmt sheetId="1" sqref="G51:H53" start="0" length="2147483647">
    <dxf>
      <font>
        <color auto="1"/>
      </font>
    </dxf>
  </rfmt>
</revisions>
</file>

<file path=xl/revisions/revisionLog3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6"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t>
        </r>
        <r>
          <rPr>
            <sz val="16"/>
            <rFont val="Times New Roman"/>
            <family val="1"/>
            <charset val="204"/>
          </rPr>
          <t xml:space="preserve">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rFont val="Times New Roman"/>
            <family val="1"/>
            <charset val="204"/>
          </rPr>
          <t xml:space="preserve">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 </t>
        </r>
        <r>
          <rPr>
            <sz val="16"/>
            <rFont val="Times New Roman"/>
            <family val="1"/>
            <charset val="204"/>
          </rPr>
          <t xml:space="preserve">Денежные средства планируется освоить в 2-4 кварталах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t>
        </r>
        <r>
          <rPr>
            <sz val="16"/>
            <rFont val="Times New Roman"/>
            <family val="1"/>
            <charset val="204"/>
          </rPr>
          <t xml:space="preserve">Денежные средства планируется освоить в 2-4 кварталах 2021 года.                                                                                                         
</t>
        </r>
      </is>
    </nc>
  </rcc>
  <rfmt sheetId="1" sqref="J45:J50" start="0" length="2147483647">
    <dxf>
      <font>
        <color auto="1"/>
      </font>
    </dxf>
  </rfmt>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nc>
  </rcc>
</revisions>
</file>

<file path=xl/revisions/revisionLog3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4"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t>
        </r>
        <r>
          <rPr>
            <u/>
            <sz val="16"/>
            <color rgb="FFFF0000"/>
            <rFont val="Times New Roman"/>
            <family val="1"/>
            <charset val="204"/>
          </rPr>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color rgb="FFFF0000"/>
            <rFont val="Times New Roman"/>
            <family val="1"/>
            <charset val="204"/>
          </rPr>
          <t>ДФ:</t>
        </r>
        <r>
          <rPr>
            <sz val="16"/>
            <color rgb="FFFF0000"/>
            <rFont val="Times New Roman"/>
            <family val="1"/>
            <charset val="204"/>
          </rPr>
          <t xml:space="preserve">
</t>
        </r>
        <r>
          <rPr>
            <u/>
            <sz val="16"/>
            <color rgb="FFFF0000"/>
            <rFont val="Times New Roman"/>
            <family val="1"/>
            <charset val="204"/>
          </rPr>
          <t/>
        </r>
      </is>
    </nc>
  </rcc>
</revisions>
</file>

<file path=xl/revisions/revisionLog3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8" sId="1">
    <o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подсоных хозяйств), в целях возмещения недополученных доходов и (или) финансового обеспечения (возмещения) затрат.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t>
        </r>
        <r>
          <rPr>
            <sz val="16"/>
            <color rgb="FFFF0000"/>
            <rFont val="Times New Roman"/>
            <family val="1"/>
            <charset val="204"/>
          </rPr>
          <t xml:space="preserve">
</t>
        </r>
      </is>
    </oc>
    <n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t>
        </r>
        <r>
          <rPr>
            <sz val="16"/>
            <color rgb="FFFF0000"/>
            <rFont val="Times New Roman"/>
            <family val="1"/>
            <charset val="204"/>
          </rPr>
          <t xml:space="preserve">
</t>
        </r>
      </is>
    </nc>
  </rcc>
  <rcc rId="2129" sId="1">
    <o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oc>
    <n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 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nc>
  </rcc>
  <rcc rId="213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nc>
  </rc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7" sId="1">
    <o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 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oc>
    <n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nc>
  </rc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4" sId="1">
    <nc r="K9">
      <f>D9-G9-I9</f>
    </nc>
  </rcc>
  <rcc rId="2145" sId="1">
    <nc r="K10">
      <f>D10-G10-I10</f>
    </nc>
  </rcc>
  <rcc rId="2146" sId="1">
    <nc r="K11">
      <f>D11-G11-I11</f>
    </nc>
  </rcc>
  <rcc rId="2147" sId="1">
    <nc r="K12">
      <f>D12-G12-I12</f>
    </nc>
  </rcc>
  <rcc rId="2148" sId="1">
    <nc r="K13">
      <f>D13-G13-I13</f>
    </nc>
  </rcc>
  <rcc rId="2149" sId="1">
    <nc r="K14">
      <f>D14-G14-I14</f>
    </nc>
  </rcc>
  <rcc rId="2150" sId="1">
    <nc r="K15">
      <f>D15-G15-I15</f>
    </nc>
  </rcc>
  <rcc rId="2151" sId="1">
    <nc r="K16">
      <f>D16-G16-I16</f>
    </nc>
  </rcc>
  <rcc rId="2152" sId="1">
    <nc r="K17">
      <f>D17-G17-I17</f>
    </nc>
  </rcc>
  <rcc rId="2153" sId="1">
    <nc r="K18">
      <f>D18-G18-I18</f>
    </nc>
  </rcc>
  <rcc rId="2154" sId="1">
    <nc r="K19">
      <f>D19-G19-I19</f>
    </nc>
  </rcc>
  <rcc rId="2155" sId="1">
    <nc r="K20">
      <f>D20-G20-I20</f>
    </nc>
  </rcc>
  <rcc rId="2156" sId="1">
    <nc r="K21">
      <f>D21-G21-I21</f>
    </nc>
  </rcc>
  <rcc rId="2157" sId="1">
    <nc r="K22">
      <f>D22-G22-I22</f>
    </nc>
  </rcc>
  <rcc rId="2158" sId="1">
    <nc r="K23">
      <f>D23-G23-I23</f>
    </nc>
  </rcc>
  <rcc rId="2159" sId="1">
    <nc r="K24">
      <f>D24-G24-I24</f>
    </nc>
  </rcc>
  <rcc rId="2160" sId="1">
    <nc r="K25">
      <f>D25-G25-I25</f>
    </nc>
  </rcc>
  <rcc rId="2161" sId="1">
    <nc r="K26">
      <f>D26-G26-I26</f>
    </nc>
  </rcc>
  <rcc rId="2162" sId="1">
    <nc r="K27">
      <f>D27-G27-I27</f>
    </nc>
  </rcc>
  <rcc rId="2163" sId="1">
    <nc r="K28">
      <f>D28-G28-I28</f>
    </nc>
  </rcc>
  <rcc rId="2164" sId="1">
    <nc r="K29">
      <f>D29-G29-I29</f>
    </nc>
  </rcc>
  <rcc rId="2165" sId="1">
    <nc r="K30">
      <f>D30-G30-I30</f>
    </nc>
  </rcc>
  <rcc rId="2166" sId="1">
    <nc r="K31">
      <f>D31-G31-I31</f>
    </nc>
  </rcc>
  <rcc rId="2167" sId="1">
    <nc r="K32">
      <f>D32-G32-I32</f>
    </nc>
  </rcc>
  <rcc rId="2168" sId="1">
    <nc r="K33">
      <f>D33-G33-I33</f>
    </nc>
  </rcc>
  <rcc rId="2169" sId="1">
    <nc r="K34">
      <f>D34-G34-I34</f>
    </nc>
  </rcc>
  <rcc rId="2170" sId="1">
    <nc r="K35">
      <f>D35-G35-I35</f>
    </nc>
  </rcc>
  <rcc rId="2171" sId="1">
    <nc r="K36">
      <f>D36-G36-I36</f>
    </nc>
  </rcc>
  <rcc rId="2172" sId="1">
    <nc r="K37">
      <f>D37-G37-I37</f>
    </nc>
  </rcc>
  <rcc rId="2173" sId="1" odxf="1" dxf="1">
    <nc r="K38">
      <f>D38-G38-I38</f>
    </nc>
    <odxf>
      <font>
        <sz val="20"/>
        <color auto="1"/>
      </font>
    </odxf>
    <ndxf>
      <font>
        <sz val="20"/>
        <color rgb="FFFF0000"/>
      </font>
    </ndxf>
  </rcc>
  <rcc rId="2174" sId="1">
    <nc r="K39">
      <f>D39-G39-I39</f>
    </nc>
  </rcc>
  <rcc rId="2175" sId="1">
    <nc r="K40">
      <f>D40-G40-I40</f>
    </nc>
  </rcc>
  <rcc rId="2176" sId="1">
    <nc r="K41">
      <f>D41-G41-I41</f>
    </nc>
  </rcc>
  <rcc rId="2177" sId="1">
    <nc r="K42">
      <f>D42-G42-I42</f>
    </nc>
  </rcc>
  <rcc rId="2178" sId="1">
    <nc r="K43">
      <f>D43-G43-I43</f>
    </nc>
  </rcc>
  <rcc rId="2179" sId="1">
    <nc r="K44">
      <f>D44-G44-I44</f>
    </nc>
  </rcc>
  <rcc rId="2180" sId="1">
    <nc r="K45">
      <f>D45-G45-I45</f>
    </nc>
  </rcc>
  <rcc rId="2181" sId="1">
    <nc r="K46">
      <f>D46-G46-I46</f>
    </nc>
  </rcc>
  <rcc rId="2182" sId="1">
    <nc r="K47">
      <f>D47-G47-I47</f>
    </nc>
  </rcc>
  <rcc rId="2183" sId="1">
    <nc r="K48">
      <f>D48-G48-I48</f>
    </nc>
  </rcc>
  <rcc rId="2184" sId="1">
    <nc r="K49">
      <f>D49-G49-I49</f>
    </nc>
  </rcc>
  <rcc rId="2185" sId="1">
    <nc r="K50">
      <f>D50-G50-I50</f>
    </nc>
  </rcc>
  <rcc rId="2186" sId="1">
    <nc r="K51">
      <f>D51-G51-I51</f>
    </nc>
  </rcc>
  <rcc rId="2187" sId="1">
    <nc r="K52">
      <f>D52-G52-I52</f>
    </nc>
  </rcc>
  <rcc rId="2188" sId="1">
    <nc r="K53">
      <f>D53-G53-I53</f>
    </nc>
  </rcc>
  <rcc rId="2189" sId="1">
    <nc r="K54">
      <f>D54-G54-I54</f>
    </nc>
  </rcc>
  <rcc rId="2190" sId="1">
    <nc r="K55">
      <f>D55-G55-I55</f>
    </nc>
  </rcc>
  <rcc rId="2191" sId="1">
    <nc r="K56">
      <f>D56-G56-I56</f>
    </nc>
  </rcc>
  <rcc rId="2192" sId="1">
    <nc r="K57">
      <f>D57-G57-I57</f>
    </nc>
  </rcc>
  <rcc rId="2193" sId="1">
    <nc r="K58">
      <f>D58-G58-I58</f>
    </nc>
  </rcc>
  <rcc rId="2194" sId="1">
    <nc r="K59">
      <f>D59-G59-I59</f>
    </nc>
  </rcc>
  <rcc rId="2195" sId="1">
    <nc r="K60">
      <f>D60-G60-I60</f>
    </nc>
  </rcc>
  <rcc rId="2196" sId="1">
    <nc r="K61">
      <f>D61-G61-I61</f>
    </nc>
  </rcc>
  <rcc rId="2197" sId="1">
    <nc r="K62">
      <f>D62-G62-I62</f>
    </nc>
  </rcc>
  <rcc rId="2198" sId="1" odxf="1" dxf="1">
    <nc r="K63">
      <f>D63-G63-I63</f>
    </nc>
    <odxf>
      <font>
        <sz val="20"/>
        <color auto="1"/>
      </font>
    </odxf>
    <ndxf>
      <font>
        <sz val="20"/>
        <color rgb="FFFF0000"/>
      </font>
    </ndxf>
  </rcc>
  <rcc rId="2199" sId="1">
    <nc r="K64">
      <f>D64-G64-I64</f>
    </nc>
  </rcc>
  <rcc rId="2200" sId="1">
    <nc r="K65">
      <f>D65-G65-I65</f>
    </nc>
  </rcc>
  <rcc rId="2201" sId="1">
    <nc r="K66">
      <f>D66-G66-I66</f>
    </nc>
  </rcc>
  <rcc rId="2202" sId="1">
    <nc r="K67">
      <f>D67-G67-I67</f>
    </nc>
  </rcc>
  <rcc rId="2203" sId="1">
    <nc r="K68">
      <f>D68-G68-I68</f>
    </nc>
  </rcc>
  <rcc rId="2204" sId="1">
    <nc r="K69">
      <f>D69-G69-I69</f>
    </nc>
  </rcc>
  <rcc rId="2205" sId="1">
    <nc r="K70">
      <f>D70-G70-I70</f>
    </nc>
  </rcc>
  <rcc rId="2206" sId="1">
    <nc r="K71">
      <f>D71-G71-I71</f>
    </nc>
  </rcc>
  <rcc rId="2207" sId="1">
    <nc r="K72">
      <f>D72-G72-I72</f>
    </nc>
  </rcc>
  <rcc rId="2208" sId="1">
    <nc r="K73">
      <f>D73-G73-I73</f>
    </nc>
  </rcc>
  <rcc rId="2209" sId="1">
    <nc r="K74">
      <f>D74-G74-I74</f>
    </nc>
  </rcc>
  <rcc rId="2210" sId="1">
    <nc r="K75">
      <f>D75-G75-I75</f>
    </nc>
  </rcc>
  <rcc rId="2211" sId="1">
    <nc r="K76">
      <f>D76-G76-I76</f>
    </nc>
  </rcc>
  <rcc rId="2212" sId="1">
    <nc r="K77">
      <f>D77-G77-I77</f>
    </nc>
  </rcc>
  <rcc rId="2213" sId="1">
    <nc r="K78">
      <f>D78-G78-I78</f>
    </nc>
  </rcc>
  <rcc rId="2214" sId="1">
    <nc r="K79">
      <f>D79-G79-I79</f>
    </nc>
  </rcc>
  <rcc rId="2215" sId="1">
    <nc r="K80">
      <f>D80-G80-I80</f>
    </nc>
  </rcc>
  <rcc rId="2216" sId="1">
    <nc r="K81">
      <f>D81-G81-I81</f>
    </nc>
  </rcc>
  <rcc rId="2217" sId="1">
    <nc r="K82">
      <f>D82-G82-I82</f>
    </nc>
  </rcc>
  <rcc rId="2218" sId="1">
    <nc r="K83">
      <f>D83-G83-I83</f>
    </nc>
  </rcc>
  <rcc rId="2219" sId="1">
    <nc r="K84">
      <f>D84-G84-I84</f>
    </nc>
  </rcc>
  <rcc rId="2220" sId="1">
    <nc r="K85">
      <f>D85-G85-I85</f>
    </nc>
  </rcc>
  <rcc rId="2221" sId="1">
    <nc r="K86">
      <f>D86-G86-I86</f>
    </nc>
  </rcc>
  <rcc rId="2222" sId="1">
    <nc r="K87">
      <f>D87-G87-I87</f>
    </nc>
  </rcc>
  <rcc rId="2223" sId="1">
    <nc r="K88">
      <f>D88-G88-I88</f>
    </nc>
  </rcc>
  <rcc rId="2224" sId="1">
    <nc r="K89">
      <f>D89-G89-I89</f>
    </nc>
  </rcc>
  <rcc rId="2225" sId="1">
    <nc r="K90">
      <f>D90-G90-I90</f>
    </nc>
  </rcc>
  <rcc rId="2226" sId="1">
    <nc r="K91">
      <f>D91-G91-I91</f>
    </nc>
  </rcc>
  <rcc rId="2227" sId="1">
    <nc r="K92">
      <f>D92-G92-I92</f>
    </nc>
  </rcc>
  <rcc rId="2228" sId="1">
    <nc r="K93">
      <f>D93-G93-I93</f>
    </nc>
  </rcc>
  <rcc rId="2229" sId="1">
    <nc r="K94">
      <f>D94-G94-I94</f>
    </nc>
  </rcc>
  <rcc rId="2230" sId="1">
    <nc r="K95">
      <f>D95-G95-I95</f>
    </nc>
  </rcc>
  <rcc rId="2231" sId="1">
    <nc r="K96">
      <f>D96-G96-I96</f>
    </nc>
  </rcc>
  <rcc rId="2232" sId="1">
    <nc r="K97">
      <f>D97-G97-I97</f>
    </nc>
  </rcc>
  <rcc rId="2233" sId="1">
    <nc r="K98">
      <f>D98-G98-I98</f>
    </nc>
  </rcc>
  <rcc rId="2234" sId="1">
    <nc r="K99">
      <f>D99-G99-I99</f>
    </nc>
  </rcc>
  <rcc rId="2235" sId="1">
    <nc r="K100">
      <f>D100-G100-I100</f>
    </nc>
  </rcc>
  <rcc rId="2236" sId="1">
    <nc r="K101">
      <f>D101-G101-I101</f>
    </nc>
  </rcc>
  <rcc rId="2237" sId="1">
    <nc r="K102">
      <f>D102-G102-I102</f>
    </nc>
  </rcc>
  <rcc rId="2238" sId="1">
    <nc r="K103">
      <f>D103-G103-I103</f>
    </nc>
  </rcc>
  <rcc rId="2239" sId="1">
    <nc r="K104">
      <f>D104-G104-I104</f>
    </nc>
  </rcc>
  <rcc rId="2240" sId="1">
    <nc r="K105">
      <f>D105-G105-I105</f>
    </nc>
  </rcc>
  <rcc rId="2241" sId="1">
    <nc r="K106">
      <f>D106-G106-I106</f>
    </nc>
  </rcc>
  <rcc rId="2242" sId="1">
    <nc r="K107">
      <f>D107-G107-I107</f>
    </nc>
  </rcc>
  <rcc rId="2243" sId="1">
    <nc r="K108">
      <f>D108-G108-I108</f>
    </nc>
  </rcc>
  <rcc rId="2244" sId="1">
    <nc r="K109">
      <f>D109-G109-I109</f>
    </nc>
  </rcc>
  <rcc rId="2245" sId="1">
    <nc r="K110">
      <f>D110-G110-I110</f>
    </nc>
  </rcc>
  <rcc rId="2246" sId="1">
    <nc r="K111">
      <f>D111-G111-I111</f>
    </nc>
  </rcc>
  <rcc rId="2247" sId="1">
    <nc r="K112">
      <f>D112-G112-I112</f>
    </nc>
  </rcc>
  <rcc rId="2248" sId="1">
    <nc r="K113">
      <f>D113-G113-I113</f>
    </nc>
  </rcc>
  <rcc rId="2249" sId="1" odxf="1" dxf="1">
    <nc r="K114">
      <f>D114-G114-I114</f>
    </nc>
    <odxf>
      <font>
        <sz val="20"/>
        <color auto="1"/>
      </font>
    </odxf>
    <ndxf>
      <font>
        <sz val="20"/>
        <color rgb="FFFF0000"/>
      </font>
    </ndxf>
  </rcc>
  <rcc rId="2250" sId="1" odxf="1" dxf="1">
    <nc r="K115">
      <f>D115-G115-I115</f>
    </nc>
    <odxf>
      <font>
        <sz val="20"/>
        <color auto="1"/>
      </font>
    </odxf>
    <ndxf>
      <font>
        <sz val="20"/>
        <color rgb="FFFF0000"/>
      </font>
    </ndxf>
  </rcc>
  <rcc rId="2251" sId="1" odxf="1" dxf="1">
    <nc r="K116">
      <f>D116-G116-I116</f>
    </nc>
    <odxf>
      <font>
        <sz val="20"/>
        <color auto="1"/>
      </font>
    </odxf>
    <ndxf>
      <font>
        <sz val="20"/>
        <color rgb="FFFF0000"/>
      </font>
    </ndxf>
  </rcc>
  <rcc rId="2252" sId="1" odxf="1" dxf="1">
    <nc r="K117">
      <f>D117-G117-I117</f>
    </nc>
    <odxf>
      <font>
        <sz val="20"/>
        <color auto="1"/>
      </font>
    </odxf>
    <ndxf>
      <font>
        <sz val="20"/>
        <color rgb="FFFF0000"/>
      </font>
    </ndxf>
  </rcc>
  <rcc rId="2253" sId="1">
    <nc r="K118">
      <f>D118-G118-I118</f>
    </nc>
  </rcc>
  <rcc rId="2254" sId="1">
    <nc r="K119">
      <f>D119-G119-I119</f>
    </nc>
  </rcc>
  <rcc rId="2255" sId="1">
    <nc r="K120">
      <f>D120-G120-I120</f>
    </nc>
  </rcc>
  <rcc rId="2256" sId="1">
    <nc r="K121">
      <f>D121-G121-I121</f>
    </nc>
  </rcc>
  <rcc rId="2257" sId="1">
    <nc r="K122">
      <f>D122-G122-I122</f>
    </nc>
  </rcc>
  <rcc rId="2258" sId="1">
    <nc r="K123">
      <f>D123-G123-I123</f>
    </nc>
  </rcc>
  <rcc rId="2259" sId="1">
    <nc r="K124">
      <f>D124-G124-I124</f>
    </nc>
  </rcc>
  <rcc rId="2260" sId="1">
    <nc r="K125">
      <f>D125-G125-I125</f>
    </nc>
  </rcc>
  <rcc rId="2261" sId="1">
    <nc r="K126">
      <f>D126-G126-I126</f>
    </nc>
  </rcc>
  <rcc rId="2262" sId="1">
    <nc r="K127">
      <f>D127-G127-I127</f>
    </nc>
  </rcc>
  <rcc rId="2263" sId="1">
    <nc r="K128">
      <f>D128-G128-I128</f>
    </nc>
  </rcc>
  <rcc rId="2264" sId="1">
    <nc r="K129">
      <f>D129-G129-I129</f>
    </nc>
  </rcc>
  <rcc rId="2265" sId="1">
    <nc r="K130">
      <f>D130-G130-I130</f>
    </nc>
  </rcc>
  <rcc rId="2266" sId="1">
    <nc r="K131">
      <f>D131-G131-I131</f>
    </nc>
  </rcc>
  <rcc rId="2267" sId="1">
    <nc r="K132">
      <f>D132-G132-I132</f>
    </nc>
  </rcc>
  <rcc rId="2268" sId="1">
    <nc r="K133">
      <f>D133-G133-I133</f>
    </nc>
  </rcc>
  <rcc rId="2269" sId="1">
    <nc r="K134">
      <f>D134-G134-I134</f>
    </nc>
  </rcc>
  <rcc rId="2270" sId="1">
    <nc r="K135">
      <f>D135-G135-I135</f>
    </nc>
  </rcc>
  <rcc rId="2271" sId="1">
    <nc r="K136">
      <f>D136-G136-I136</f>
    </nc>
  </rcc>
  <rcc rId="2272" sId="1">
    <nc r="K137">
      <f>D137-G137-I137</f>
    </nc>
  </rcc>
  <rcc rId="2273" sId="1">
    <nc r="K138">
      <f>D138-G138-I138</f>
    </nc>
  </rcc>
  <rcc rId="2274" sId="1">
    <nc r="K139">
      <f>D139-G139-I139</f>
    </nc>
  </rcc>
  <rcc rId="2275" sId="1">
    <nc r="K140">
      <f>D140-G140-I140</f>
    </nc>
  </rcc>
  <rcc rId="2276" sId="1">
    <nc r="K141">
      <f>D141-G141-I141</f>
    </nc>
  </rcc>
  <rcc rId="2277" sId="1">
    <nc r="K142">
      <f>D142-G142-I142</f>
    </nc>
  </rcc>
  <rcc rId="2278" sId="1">
    <nc r="K143">
      <f>D143-G143-I143</f>
    </nc>
  </rcc>
  <rcc rId="2279" sId="1">
    <nc r="K144">
      <f>D144-G144-I144</f>
    </nc>
  </rcc>
  <rcc rId="2280" sId="1" odxf="1" dxf="1">
    <nc r="K145">
      <f>D145-G145-I145</f>
    </nc>
    <odxf>
      <font>
        <sz val="18"/>
        <color auto="1"/>
      </font>
    </odxf>
    <ndxf>
      <font>
        <sz val="20"/>
        <color rgb="FFFF0000"/>
      </font>
    </ndxf>
  </rcc>
  <rcc rId="2281" sId="1">
    <nc r="K146">
      <f>D146-G146-I146</f>
    </nc>
  </rcc>
  <rcc rId="2282" sId="1">
    <nc r="K147">
      <f>D147-G147-I147</f>
    </nc>
  </rcc>
  <rcc rId="2283" sId="1">
    <nc r="K148">
      <f>D148-G148-I148</f>
    </nc>
  </rcc>
  <rcc rId="2284" sId="1">
    <nc r="K149">
      <f>D149-G149-I149</f>
    </nc>
  </rcc>
  <rcc rId="2285" sId="1">
    <nc r="K150">
      <f>D150-G150-I150</f>
    </nc>
  </rcc>
  <rcc rId="2286" sId="1">
    <nc r="K151">
      <f>D151-G151-I151</f>
    </nc>
  </rcc>
  <rcc rId="2287" sId="1" odxf="1" dxf="1">
    <nc r="K152">
      <f>D152-G152-I152</f>
    </nc>
    <odxf>
      <font>
        <sz val="20"/>
        <color auto="1"/>
      </font>
    </odxf>
    <ndxf>
      <font>
        <sz val="20"/>
        <color rgb="FFFF0000"/>
      </font>
    </ndxf>
  </rcc>
  <rcc rId="2288" sId="1">
    <nc r="K153">
      <f>D153-G153-I153</f>
    </nc>
  </rcc>
  <rcc rId="2289" sId="1">
    <nc r="K154">
      <f>D154-G154-I154</f>
    </nc>
  </rcc>
  <rcc rId="2290" sId="1">
    <nc r="K155">
      <f>D155-G155-I155</f>
    </nc>
  </rcc>
  <rcc rId="2291" sId="1">
    <nc r="K156">
      <f>D156-G156-I156</f>
    </nc>
  </rcc>
  <rcc rId="2292" sId="1">
    <nc r="K157">
      <f>D157-G157-I157</f>
    </nc>
  </rcc>
  <rcc rId="2293" sId="1">
    <nc r="K158">
      <f>D158-G158-I158</f>
    </nc>
  </rcc>
  <rcc rId="2294" sId="1">
    <nc r="K159">
      <f>D159-G159-I159</f>
    </nc>
  </rcc>
  <rcc rId="2295" sId="1" odxf="1" dxf="1">
    <nc r="K160">
      <f>D160-G160-I160</f>
    </nc>
    <odxf>
      <font>
        <sz val="20"/>
        <color auto="1"/>
      </font>
    </odxf>
    <ndxf>
      <font>
        <sz val="20"/>
        <color rgb="FFFF0000"/>
      </font>
    </ndxf>
  </rcc>
  <rcc rId="2296" sId="1" odxf="1" dxf="1">
    <nc r="K161">
      <f>D161-G161-I161</f>
    </nc>
    <odxf>
      <font>
        <sz val="20"/>
        <color auto="1"/>
      </font>
    </odxf>
    <ndxf>
      <font>
        <sz val="20"/>
        <color rgb="FFFF0000"/>
      </font>
    </ndxf>
  </rcc>
  <rcc rId="2297" sId="1" odxf="1" dxf="1">
    <nc r="K162">
      <f>D162-G162-I162</f>
    </nc>
    <odxf>
      <font>
        <sz val="20"/>
        <color auto="1"/>
      </font>
    </odxf>
    <ndxf>
      <font>
        <sz val="20"/>
        <color rgb="FFFF0000"/>
      </font>
    </ndxf>
  </rcc>
  <rcc rId="2298" sId="1" odxf="1" dxf="1">
    <nc r="K163">
      <f>D163-G163-I163</f>
    </nc>
    <odxf>
      <font>
        <sz val="20"/>
        <color auto="1"/>
      </font>
    </odxf>
    <ndxf>
      <font>
        <sz val="20"/>
        <color rgb="FFFF0000"/>
      </font>
    </ndxf>
  </rcc>
  <rcc rId="2299" sId="1" odxf="1" dxf="1">
    <nc r="K164">
      <f>D164-G164-I164</f>
    </nc>
    <odxf>
      <font>
        <sz val="20"/>
        <color auto="1"/>
      </font>
    </odxf>
    <ndxf>
      <font>
        <sz val="20"/>
        <color rgb="FFFF0000"/>
      </font>
    </ndxf>
  </rcc>
  <rcc rId="2300" sId="1" odxf="1" dxf="1">
    <nc r="K165">
      <f>D165-G165-I165</f>
    </nc>
    <odxf>
      <font>
        <sz val="20"/>
        <color auto="1"/>
      </font>
    </odxf>
    <ndxf>
      <font>
        <sz val="20"/>
        <color rgb="FFFF0000"/>
      </font>
    </ndxf>
  </rcc>
  <rcc rId="2301" sId="1" odxf="1" dxf="1">
    <nc r="K166">
      <f>D166-G166-I166</f>
    </nc>
    <odxf>
      <font>
        <sz val="20"/>
        <color auto="1"/>
      </font>
    </odxf>
    <ndxf>
      <font>
        <sz val="20"/>
        <color rgb="FFFF0000"/>
      </font>
    </ndxf>
  </rcc>
  <rcc rId="2302" sId="1">
    <nc r="K167">
      <f>D167-G167-I167</f>
    </nc>
  </rcc>
  <rcc rId="2303" sId="1">
    <nc r="K168">
      <f>D168-G168-I168</f>
    </nc>
  </rcc>
  <rcc rId="2304" sId="1">
    <nc r="K169">
      <f>D169-G169-I169</f>
    </nc>
  </rcc>
  <rcc rId="2305" sId="1">
    <nc r="K170">
      <f>D170-G170-I170</f>
    </nc>
  </rcc>
  <rcc rId="2306" sId="1">
    <nc r="K171">
      <f>D171-G171-I171</f>
    </nc>
  </rcc>
  <rcc rId="2307" sId="1" odxf="1" dxf="1">
    <nc r="K172">
      <f>D172-G172-I172</f>
    </nc>
    <odxf>
      <font>
        <sz val="20"/>
        <color auto="1"/>
      </font>
    </odxf>
    <ndxf>
      <font>
        <sz val="20"/>
        <color rgb="FFFF0000"/>
      </font>
    </ndxf>
  </rcc>
  <rcc rId="2308" sId="1" odxf="1" dxf="1">
    <nc r="K173">
      <f>D173-G173-I173</f>
    </nc>
    <odxf>
      <font>
        <sz val="20"/>
        <color auto="1"/>
      </font>
    </odxf>
    <ndxf>
      <font>
        <sz val="20"/>
        <color rgb="FFFF0000"/>
      </font>
    </ndxf>
  </rcc>
  <rcc rId="2309" sId="1" odxf="1" dxf="1">
    <nc r="K174">
      <f>D174-G174-I174</f>
    </nc>
    <odxf>
      <font>
        <sz val="20"/>
        <color auto="1"/>
      </font>
    </odxf>
    <ndxf>
      <font>
        <sz val="20"/>
        <color rgb="FFFF0000"/>
      </font>
    </ndxf>
  </rcc>
  <rcc rId="2310" sId="1" odxf="1" dxf="1">
    <nc r="K175">
      <f>D175-G175-I175</f>
    </nc>
    <odxf>
      <font>
        <sz val="20"/>
        <color auto="1"/>
      </font>
    </odxf>
    <ndxf>
      <font>
        <sz val="20"/>
        <color rgb="FFFF0000"/>
      </font>
    </ndxf>
  </rcc>
  <rcc rId="2311" sId="1">
    <nc r="K176">
      <f>D176-G176-I176</f>
    </nc>
  </rcc>
  <rcc rId="2312" sId="1">
    <nc r="K177">
      <f>D177-G177-I177</f>
    </nc>
  </rcc>
  <rcc rId="2313" sId="1">
    <nc r="K178">
      <f>D178-G178-I178</f>
    </nc>
  </rcc>
  <rcc rId="2314" sId="1">
    <nc r="K179">
      <f>D179-G179-I179</f>
    </nc>
  </rcc>
  <rcc rId="2315" sId="1">
    <nc r="K180">
      <f>D180-G180-I180</f>
    </nc>
  </rcc>
  <rcc rId="2316" sId="1" odxf="1" dxf="1">
    <nc r="K181">
      <f>D181-G181-I181</f>
    </nc>
    <odxf>
      <font>
        <sz val="20"/>
        <color auto="1"/>
      </font>
    </odxf>
    <ndxf>
      <font>
        <sz val="20"/>
        <color rgb="FFFF0000"/>
      </font>
    </ndxf>
  </rcc>
  <rcc rId="2317" sId="1" odxf="1" dxf="1">
    <nc r="K182">
      <f>D182-G182-I182</f>
    </nc>
    <odxf>
      <font>
        <sz val="20"/>
        <color auto="1"/>
      </font>
    </odxf>
    <ndxf>
      <font>
        <sz val="20"/>
        <color rgb="FFFF0000"/>
      </font>
    </ndxf>
  </rcc>
  <rcc rId="2318" sId="1">
    <nc r="K183">
      <f>D183-G183-I183</f>
    </nc>
  </rcc>
  <rcc rId="2319" sId="1">
    <nc r="K184">
      <f>D184-G184-I184</f>
    </nc>
  </rcc>
  <rcc rId="2320" sId="1">
    <nc r="K185">
      <f>D185-G185-I185</f>
    </nc>
  </rcc>
  <rcc rId="2321" sId="1">
    <nc r="K186">
      <f>D186-G186-I186</f>
    </nc>
  </rcc>
  <rcc rId="2322" sId="1">
    <nc r="K187">
      <f>D187-G187-I187</f>
    </nc>
  </rcc>
  <rcc rId="2323" sId="1">
    <nc r="K188">
      <f>D188-G188-I188</f>
    </nc>
  </rcc>
  <rcc rId="2324" sId="1">
    <nc r="K189">
      <f>D189-G189-I189</f>
    </nc>
  </rcc>
  <rcc rId="2325" sId="1">
    <nc r="K190">
      <f>D190-G190-I190</f>
    </nc>
  </rcc>
  <rcc rId="2326" sId="1">
    <nc r="K191">
      <f>D191-G191-I191</f>
    </nc>
  </rcc>
  <rcc rId="2327" sId="1">
    <nc r="K192">
      <f>D192-G192-I192</f>
    </nc>
  </rcc>
  <rcc rId="2328" sId="1">
    <nc r="K193">
      <f>D193-G193-I193</f>
    </nc>
  </rcc>
  <rcc rId="2329" sId="1">
    <nc r="K194">
      <f>D194-G194-I194</f>
    </nc>
  </rcc>
  <rcc rId="2330" sId="1">
    <nc r="K195">
      <f>D195-G195-I195</f>
    </nc>
  </rcc>
  <rcc rId="2331" sId="1">
    <nc r="K196">
      <f>D196-G196-I196</f>
    </nc>
  </rcc>
</revisions>
</file>

<file path=xl/revisions/revisionLog3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32" sId="1">
    <oc r="K9">
      <f>D9-G9-I9</f>
    </oc>
    <nc r="K9">
      <f>D9-I9</f>
    </nc>
  </rcc>
  <rcc rId="2333" sId="1">
    <oc r="K10">
      <f>D10-G10-I10</f>
    </oc>
    <nc r="K10">
      <f>D10-I10</f>
    </nc>
  </rcc>
  <rcc rId="2334" sId="1">
    <oc r="K11">
      <f>D11-G11-I11</f>
    </oc>
    <nc r="K11">
      <f>D11-I11</f>
    </nc>
  </rcc>
  <rcc rId="2335" sId="1">
    <oc r="K12">
      <f>D12-G12-I12</f>
    </oc>
    <nc r="K12">
      <f>D12-I12</f>
    </nc>
  </rcc>
  <rcc rId="2336" sId="1">
    <oc r="K13">
      <f>D13-G13-I13</f>
    </oc>
    <nc r="K13">
      <f>D13-I13</f>
    </nc>
  </rcc>
  <rcc rId="2337" sId="1">
    <oc r="K14">
      <f>D14-G14-I14</f>
    </oc>
    <nc r="K14">
      <f>D14-I14</f>
    </nc>
  </rcc>
  <rcc rId="2338" sId="1">
    <oc r="K15">
      <f>D15-G15-I15</f>
    </oc>
    <nc r="K15">
      <f>D15-I15</f>
    </nc>
  </rcc>
  <rcc rId="2339" sId="1">
    <oc r="K16">
      <f>D16-G16-I16</f>
    </oc>
    <nc r="K16">
      <f>D16-I16</f>
    </nc>
  </rcc>
  <rcc rId="2340" sId="1">
    <oc r="K17">
      <f>D17-G17-I17</f>
    </oc>
    <nc r="K17">
      <f>D17-I17</f>
    </nc>
  </rcc>
  <rcc rId="2341" sId="1">
    <oc r="K18">
      <f>D18-G18-I18</f>
    </oc>
    <nc r="K18">
      <f>D18-I18</f>
    </nc>
  </rcc>
  <rcc rId="2342" sId="1">
    <oc r="K19">
      <f>D19-G19-I19</f>
    </oc>
    <nc r="K19">
      <f>D19-I19</f>
    </nc>
  </rcc>
  <rcc rId="2343" sId="1">
    <oc r="K20">
      <f>D20-G20-I20</f>
    </oc>
    <nc r="K20">
      <f>D20-I20</f>
    </nc>
  </rcc>
  <rcc rId="2344" sId="1">
    <oc r="K21">
      <f>D21-G21-I21</f>
    </oc>
    <nc r="K21">
      <f>D21-I21</f>
    </nc>
  </rcc>
  <rcc rId="2345" sId="1">
    <oc r="K22">
      <f>D22-G22-I22</f>
    </oc>
    <nc r="K22">
      <f>D22-I22</f>
    </nc>
  </rcc>
  <rcc rId="2346" sId="1">
    <oc r="K23">
      <f>D23-G23-I23</f>
    </oc>
    <nc r="K23">
      <f>D23-I23</f>
    </nc>
  </rcc>
  <rcc rId="2347" sId="1">
    <oc r="K24">
      <f>D24-G24-I24</f>
    </oc>
    <nc r="K24">
      <f>D24-I24</f>
    </nc>
  </rcc>
  <rcc rId="2348" sId="1">
    <oc r="K25">
      <f>D25-G25-I25</f>
    </oc>
    <nc r="K25">
      <f>D25-I25</f>
    </nc>
  </rcc>
  <rcc rId="2349" sId="1">
    <oc r="K26">
      <f>D26-G26-I26</f>
    </oc>
    <nc r="K26">
      <f>D26-I26</f>
    </nc>
  </rcc>
  <rcc rId="2350" sId="1">
    <oc r="K27">
      <f>D27-G27-I27</f>
    </oc>
    <nc r="K27">
      <f>D27-I27</f>
    </nc>
  </rcc>
  <rcc rId="2351" sId="1">
    <oc r="K28">
      <f>D28-G28-I28</f>
    </oc>
    <nc r="K28">
      <f>D28-I28</f>
    </nc>
  </rcc>
  <rcc rId="2352" sId="1">
    <oc r="K29">
      <f>D29-G29-I29</f>
    </oc>
    <nc r="K29">
      <f>D29-I29</f>
    </nc>
  </rcc>
  <rcc rId="2353" sId="1">
    <oc r="K30">
      <f>D30-G30-I30</f>
    </oc>
    <nc r="K30">
      <f>D30-I30</f>
    </nc>
  </rcc>
  <rcc rId="2354" sId="1">
    <oc r="K31">
      <f>D31-G31-I31</f>
    </oc>
    <nc r="K31">
      <f>D31-I31</f>
    </nc>
  </rcc>
  <rcc rId="2355" sId="1">
    <oc r="K32">
      <f>D32-G32-I32</f>
    </oc>
    <nc r="K32">
      <f>D32-I32</f>
    </nc>
  </rcc>
  <rcc rId="2356" sId="1">
    <oc r="K33">
      <f>D33-G33-I33</f>
    </oc>
    <nc r="K33">
      <f>D33-I33</f>
    </nc>
  </rcc>
  <rcc rId="2357" sId="1">
    <oc r="K34">
      <f>D34-G34-I34</f>
    </oc>
    <nc r="K34">
      <f>D34-I34</f>
    </nc>
  </rcc>
  <rcc rId="2358" sId="1">
    <oc r="K35">
      <f>D35-G35-I35</f>
    </oc>
    <nc r="K35">
      <f>D35-I35</f>
    </nc>
  </rcc>
  <rcc rId="2359" sId="1">
    <oc r="K36">
      <f>D36-G36-I36</f>
    </oc>
    <nc r="K36">
      <f>D36-I36</f>
    </nc>
  </rcc>
  <rcc rId="2360" sId="1">
    <oc r="K37">
      <f>D37-G37-I37</f>
    </oc>
    <nc r="K37">
      <f>D37-I37</f>
    </nc>
  </rcc>
  <rcc rId="2361" sId="1">
    <oc r="K38">
      <f>D38-G38-I38</f>
    </oc>
    <nc r="K38">
      <f>D38-I38</f>
    </nc>
  </rcc>
  <rcc rId="2362" sId="1">
    <oc r="K39">
      <f>D39-G39-I39</f>
    </oc>
    <nc r="K39">
      <f>D39-I39</f>
    </nc>
  </rcc>
  <rcc rId="2363" sId="1">
    <oc r="K40">
      <f>D40-G40-I40</f>
    </oc>
    <nc r="K40">
      <f>D40-I40</f>
    </nc>
  </rcc>
  <rcc rId="2364" sId="1">
    <oc r="K41">
      <f>D41-G41-I41</f>
    </oc>
    <nc r="K41">
      <f>D41-I41</f>
    </nc>
  </rcc>
  <rcc rId="2365" sId="1">
    <oc r="K42">
      <f>D42-G42-I42</f>
    </oc>
    <nc r="K42">
      <f>D42-I42</f>
    </nc>
  </rcc>
  <rcc rId="2366" sId="1">
    <oc r="K43">
      <f>D43-G43-I43</f>
    </oc>
    <nc r="K43">
      <f>D43-I43</f>
    </nc>
  </rcc>
  <rcc rId="2367" sId="1">
    <oc r="K44">
      <f>D44-G44-I44</f>
    </oc>
    <nc r="K44">
      <f>D44-I44</f>
    </nc>
  </rcc>
  <rcc rId="2368" sId="1">
    <oc r="K45">
      <f>D45-G45-I45</f>
    </oc>
    <nc r="K45">
      <f>D45-I45</f>
    </nc>
  </rcc>
  <rcc rId="2369" sId="1">
    <oc r="K46">
      <f>D46-G46-I46</f>
    </oc>
    <nc r="K46">
      <f>D46-I46</f>
    </nc>
  </rcc>
  <rcc rId="2370" sId="1">
    <oc r="K47">
      <f>D47-G47-I47</f>
    </oc>
    <nc r="K47">
      <f>D47-I47</f>
    </nc>
  </rcc>
  <rcc rId="2371" sId="1">
    <oc r="K48">
      <f>D48-G48-I48</f>
    </oc>
    <nc r="K48">
      <f>D48-I48</f>
    </nc>
  </rcc>
  <rcc rId="2372" sId="1">
    <oc r="K49">
      <f>D49-G49-I49</f>
    </oc>
    <nc r="K49">
      <f>D49-I49</f>
    </nc>
  </rcc>
  <rcc rId="2373" sId="1">
    <oc r="K50">
      <f>D50-G50-I50</f>
    </oc>
    <nc r="K50">
      <f>D50-I50</f>
    </nc>
  </rcc>
  <rcc rId="2374" sId="1">
    <oc r="K51">
      <f>D51-G51-I51</f>
    </oc>
    <nc r="K51">
      <f>D51-I51</f>
    </nc>
  </rcc>
  <rcc rId="2375" sId="1">
    <oc r="K52">
      <f>D52-G52-I52</f>
    </oc>
    <nc r="K52">
      <f>D52-I52</f>
    </nc>
  </rcc>
  <rcc rId="2376" sId="1">
    <oc r="K53">
      <f>D53-G53-I53</f>
    </oc>
    <nc r="K53">
      <f>D53-I53</f>
    </nc>
  </rcc>
  <rcc rId="2377" sId="1">
    <oc r="K54">
      <f>D54-G54-I54</f>
    </oc>
    <nc r="K54">
      <f>D54-I54</f>
    </nc>
  </rcc>
  <rcc rId="2378" sId="1">
    <oc r="K55">
      <f>D55-G55-I55</f>
    </oc>
    <nc r="K55">
      <f>D55-I55</f>
    </nc>
  </rcc>
  <rcc rId="2379" sId="1">
    <oc r="K56">
      <f>D56-G56-I56</f>
    </oc>
    <nc r="K56">
      <f>D56-I56</f>
    </nc>
  </rcc>
  <rcc rId="2380" sId="1">
    <oc r="K57">
      <f>D57-G57-I57</f>
    </oc>
    <nc r="K57">
      <f>D57-I57</f>
    </nc>
  </rcc>
  <rcc rId="2381" sId="1">
    <oc r="K58">
      <f>D58-G58-I58</f>
    </oc>
    <nc r="K58">
      <f>D58-I58</f>
    </nc>
  </rcc>
  <rcc rId="2382" sId="1">
    <oc r="K59">
      <f>D59-G59-I59</f>
    </oc>
    <nc r="K59">
      <f>D59-I59</f>
    </nc>
  </rcc>
  <rcc rId="2383" sId="1">
    <oc r="K60">
      <f>D60-G60-I60</f>
    </oc>
    <nc r="K60">
      <f>D60-I60</f>
    </nc>
  </rcc>
  <rcc rId="2384" sId="1">
    <oc r="K61">
      <f>D61-G61-I61</f>
    </oc>
    <nc r="K61">
      <f>D61-I61</f>
    </nc>
  </rcc>
  <rcc rId="2385" sId="1">
    <oc r="K62">
      <f>D62-G62-I62</f>
    </oc>
    <nc r="K62">
      <f>D62-I62</f>
    </nc>
  </rcc>
  <rcc rId="2386" sId="1">
    <oc r="K63">
      <f>D63-G63-I63</f>
    </oc>
    <nc r="K63">
      <f>D63-I63</f>
    </nc>
  </rcc>
  <rcc rId="2387" sId="1">
    <oc r="K64">
      <f>D64-G64-I64</f>
    </oc>
    <nc r="K64">
      <f>D64-I64</f>
    </nc>
  </rcc>
  <rcc rId="2388" sId="1">
    <oc r="K65">
      <f>D65-G65-I65</f>
    </oc>
    <nc r="K65">
      <f>D65-I65</f>
    </nc>
  </rcc>
  <rcc rId="2389" sId="1">
    <oc r="K66">
      <f>D66-G66-I66</f>
    </oc>
    <nc r="K66">
      <f>D66-I66</f>
    </nc>
  </rcc>
  <rcc rId="2390" sId="1">
    <oc r="K67">
      <f>D67-G67-I67</f>
    </oc>
    <nc r="K67">
      <f>D67-I67</f>
    </nc>
  </rcc>
  <rcc rId="2391" sId="1">
    <oc r="K68">
      <f>D68-G68-I68</f>
    </oc>
    <nc r="K68">
      <f>D68-I68</f>
    </nc>
  </rcc>
  <rcc rId="2392" sId="1">
    <oc r="K69">
      <f>D69-G69-I69</f>
    </oc>
    <nc r="K69">
      <f>D69-I69</f>
    </nc>
  </rcc>
  <rcc rId="2393" sId="1">
    <oc r="K70">
      <f>D70-G70-I70</f>
    </oc>
    <nc r="K70">
      <f>D70-I70</f>
    </nc>
  </rcc>
  <rcc rId="2394" sId="1">
    <oc r="K71">
      <f>D71-G71-I71</f>
    </oc>
    <nc r="K71">
      <f>D71-I71</f>
    </nc>
  </rcc>
  <rcc rId="2395" sId="1">
    <oc r="K72">
      <f>D72-G72-I72</f>
    </oc>
    <nc r="K72">
      <f>D72-I72</f>
    </nc>
  </rcc>
  <rcc rId="2396" sId="1">
    <oc r="K73">
      <f>D73-G73-I73</f>
    </oc>
    <nc r="K73">
      <f>D73-I73</f>
    </nc>
  </rcc>
  <rcc rId="2397" sId="1">
    <oc r="K74">
      <f>D74-G74-I74</f>
    </oc>
    <nc r="K74">
      <f>D74-I74</f>
    </nc>
  </rcc>
  <rcc rId="2398" sId="1">
    <oc r="K75">
      <f>D75-G75-I75</f>
    </oc>
    <nc r="K75">
      <f>D75-I75</f>
    </nc>
  </rcc>
  <rcc rId="2399" sId="1">
    <oc r="K76">
      <f>D76-G76-I76</f>
    </oc>
    <nc r="K76">
      <f>D76-I76</f>
    </nc>
  </rcc>
  <rcc rId="2400" sId="1">
    <oc r="K77">
      <f>D77-G77-I77</f>
    </oc>
    <nc r="K77">
      <f>D77-I77</f>
    </nc>
  </rcc>
  <rcc rId="2401" sId="1">
    <oc r="K78">
      <f>D78-G78-I78</f>
    </oc>
    <nc r="K78">
      <f>D78-I78</f>
    </nc>
  </rcc>
  <rcc rId="2402" sId="1">
    <oc r="K79">
      <f>D79-G79-I79</f>
    </oc>
    <nc r="K79">
      <f>D79-I79</f>
    </nc>
  </rcc>
  <rcc rId="2403" sId="1">
    <oc r="K80">
      <f>D80-G80-I80</f>
    </oc>
    <nc r="K80">
      <f>D80-I80</f>
    </nc>
  </rcc>
  <rcc rId="2404" sId="1">
    <oc r="K81">
      <f>D81-G81-I81</f>
    </oc>
    <nc r="K81">
      <f>D81-I81</f>
    </nc>
  </rcc>
  <rcc rId="2405" sId="1">
    <oc r="K82">
      <f>D82-G82-I82</f>
    </oc>
    <nc r="K82">
      <f>D82-I82</f>
    </nc>
  </rcc>
  <rcc rId="2406" sId="1">
    <oc r="K83">
      <f>D83-G83-I83</f>
    </oc>
    <nc r="K83">
      <f>D83-I83</f>
    </nc>
  </rcc>
  <rcc rId="2407" sId="1">
    <oc r="K84">
      <f>D84-G84-I84</f>
    </oc>
    <nc r="K84">
      <f>D84-I84</f>
    </nc>
  </rcc>
  <rcc rId="2408" sId="1">
    <oc r="K85">
      <f>D85-G85-I85</f>
    </oc>
    <nc r="K85">
      <f>D85-I85</f>
    </nc>
  </rcc>
  <rcc rId="2409" sId="1">
    <oc r="K86">
      <f>D86-G86-I86</f>
    </oc>
    <nc r="K86">
      <f>D86-I86</f>
    </nc>
  </rcc>
  <rcc rId="2410" sId="1">
    <oc r="K87">
      <f>D87-G87-I87</f>
    </oc>
    <nc r="K87">
      <f>D87-I87</f>
    </nc>
  </rcc>
  <rcc rId="2411" sId="1">
    <oc r="K88">
      <f>D88-G88-I88</f>
    </oc>
    <nc r="K88">
      <f>D88-I88</f>
    </nc>
  </rcc>
  <rcc rId="2412" sId="1">
    <oc r="K89">
      <f>D89-G89-I89</f>
    </oc>
    <nc r="K89">
      <f>D89-I89</f>
    </nc>
  </rcc>
  <rcc rId="2413" sId="1">
    <oc r="K90">
      <f>D90-G90-I90</f>
    </oc>
    <nc r="K90">
      <f>D90-I90</f>
    </nc>
  </rcc>
  <rcc rId="2414" sId="1">
    <oc r="K91">
      <f>D91-G91-I91</f>
    </oc>
    <nc r="K91">
      <f>D91-I91</f>
    </nc>
  </rcc>
  <rcc rId="2415" sId="1">
    <oc r="K92">
      <f>D92-G92-I92</f>
    </oc>
    <nc r="K92">
      <f>D92-I92</f>
    </nc>
  </rcc>
  <rcc rId="2416" sId="1">
    <oc r="K93">
      <f>D93-G93-I93</f>
    </oc>
    <nc r="K93">
      <f>D93-I93</f>
    </nc>
  </rcc>
  <rcc rId="2417" sId="1">
    <oc r="K94">
      <f>D94-G94-I94</f>
    </oc>
    <nc r="K94">
      <f>D94-I94</f>
    </nc>
  </rcc>
  <rcc rId="2418" sId="1">
    <oc r="K95">
      <f>D95-G95-I95</f>
    </oc>
    <nc r="K95">
      <f>D95-I95</f>
    </nc>
  </rcc>
  <rcc rId="2419" sId="1">
    <oc r="K96">
      <f>D96-G96-I96</f>
    </oc>
    <nc r="K96">
      <f>D96-I96</f>
    </nc>
  </rcc>
  <rcc rId="2420" sId="1">
    <oc r="K97">
      <f>D97-G97-I97</f>
    </oc>
    <nc r="K97">
      <f>D97-I97</f>
    </nc>
  </rcc>
  <rcc rId="2421" sId="1">
    <oc r="K98">
      <f>D98-G98-I98</f>
    </oc>
    <nc r="K98">
      <f>D98-I98</f>
    </nc>
  </rcc>
  <rcc rId="2422" sId="1">
    <oc r="K99">
      <f>D99-G99-I99</f>
    </oc>
    <nc r="K99">
      <f>D99-I99</f>
    </nc>
  </rcc>
  <rcc rId="2423" sId="1">
    <oc r="K100">
      <f>D100-G100-I100</f>
    </oc>
    <nc r="K100">
      <f>D100-I100</f>
    </nc>
  </rcc>
  <rcc rId="2424" sId="1">
    <oc r="K101">
      <f>D101-G101-I101</f>
    </oc>
    <nc r="K101">
      <f>D101-I101</f>
    </nc>
  </rcc>
  <rcc rId="2425" sId="1">
    <oc r="K102">
      <f>D102-G102-I102</f>
    </oc>
    <nc r="K102">
      <f>D102-I102</f>
    </nc>
  </rcc>
  <rcc rId="2426" sId="1">
    <oc r="K103">
      <f>D103-G103-I103</f>
    </oc>
    <nc r="K103">
      <f>D103-I103</f>
    </nc>
  </rcc>
  <rcc rId="2427" sId="1">
    <oc r="K104">
      <f>D104-G104-I104</f>
    </oc>
    <nc r="K104">
      <f>D104-I104</f>
    </nc>
  </rcc>
  <rcc rId="2428" sId="1">
    <oc r="K105">
      <f>D105-G105-I105</f>
    </oc>
    <nc r="K105">
      <f>D105-I105</f>
    </nc>
  </rcc>
  <rcc rId="2429" sId="1">
    <oc r="K106">
      <f>D106-G106-I106</f>
    </oc>
    <nc r="K106">
      <f>D106-I106</f>
    </nc>
  </rcc>
  <rcc rId="2430" sId="1">
    <oc r="K107">
      <f>D107-G107-I107</f>
    </oc>
    <nc r="K107">
      <f>D107-I107</f>
    </nc>
  </rcc>
  <rcc rId="2431" sId="1">
    <oc r="K108">
      <f>D108-G108-I108</f>
    </oc>
    <nc r="K108">
      <f>D108-I108</f>
    </nc>
  </rcc>
  <rcc rId="2432" sId="1">
    <oc r="K109">
      <f>D109-G109-I109</f>
    </oc>
    <nc r="K109">
      <f>D109-I109</f>
    </nc>
  </rcc>
  <rcc rId="2433" sId="1">
    <oc r="K110">
      <f>D110-G110-I110</f>
    </oc>
    <nc r="K110">
      <f>D110-I110</f>
    </nc>
  </rcc>
  <rcc rId="2434" sId="1">
    <oc r="K111">
      <f>D111-G111-I111</f>
    </oc>
    <nc r="K111">
      <f>D111-I111</f>
    </nc>
  </rcc>
  <rcc rId="2435" sId="1">
    <oc r="K112">
      <f>D112-G112-I112</f>
    </oc>
    <nc r="K112">
      <f>D112-I112</f>
    </nc>
  </rcc>
  <rcc rId="2436" sId="1">
    <oc r="K113">
      <f>D113-G113-I113</f>
    </oc>
    <nc r="K113">
      <f>D113-I113</f>
    </nc>
  </rcc>
  <rcc rId="2437" sId="1">
    <oc r="K114">
      <f>D114-G114-I114</f>
    </oc>
    <nc r="K114">
      <f>D114-I114</f>
    </nc>
  </rcc>
  <rcc rId="2438" sId="1">
    <oc r="K115">
      <f>D115-G115-I115</f>
    </oc>
    <nc r="K115">
      <f>D115-I115</f>
    </nc>
  </rcc>
  <rcc rId="2439" sId="1">
    <oc r="K116">
      <f>D116-G116-I116</f>
    </oc>
    <nc r="K116">
      <f>D116-I116</f>
    </nc>
  </rcc>
  <rcc rId="2440" sId="1">
    <oc r="K117">
      <f>D117-G117-I117</f>
    </oc>
    <nc r="K117">
      <f>D117-I117</f>
    </nc>
  </rcc>
  <rcc rId="2441" sId="1">
    <oc r="K118">
      <f>D118-G118-I118</f>
    </oc>
    <nc r="K118">
      <f>D118-I118</f>
    </nc>
  </rcc>
  <rcc rId="2442" sId="1">
    <oc r="K119">
      <f>D119-G119-I119</f>
    </oc>
    <nc r="K119">
      <f>D119-I119</f>
    </nc>
  </rcc>
  <rcc rId="2443" sId="1">
    <oc r="K120">
      <f>D120-G120-I120</f>
    </oc>
    <nc r="K120">
      <f>D120-I120</f>
    </nc>
  </rcc>
  <rcc rId="2444" sId="1">
    <oc r="K121">
      <f>D121-G121-I121</f>
    </oc>
    <nc r="K121">
      <f>D121-I121</f>
    </nc>
  </rcc>
  <rcc rId="2445" sId="1">
    <oc r="K122">
      <f>D122-G122-I122</f>
    </oc>
    <nc r="K122">
      <f>D122-I122</f>
    </nc>
  </rcc>
  <rcc rId="2446" sId="1">
    <oc r="K123">
      <f>D123-G123-I123</f>
    </oc>
    <nc r="K123">
      <f>D123-I123</f>
    </nc>
  </rcc>
  <rcc rId="2447" sId="1">
    <oc r="K124">
      <f>D124-G124-I124</f>
    </oc>
    <nc r="K124">
      <f>D124-I124</f>
    </nc>
  </rcc>
  <rcc rId="2448" sId="1">
    <oc r="K125">
      <f>D125-G125-I125</f>
    </oc>
    <nc r="K125">
      <f>D125-I125</f>
    </nc>
  </rcc>
  <rcc rId="2449" sId="1">
    <oc r="K126">
      <f>D126-G126-I126</f>
    </oc>
    <nc r="K126">
      <f>D126-I126</f>
    </nc>
  </rcc>
  <rcc rId="2450" sId="1">
    <oc r="K127">
      <f>D127-G127-I127</f>
    </oc>
    <nc r="K127">
      <f>D127-I127</f>
    </nc>
  </rcc>
  <rcc rId="2451" sId="1">
    <oc r="K128">
      <f>D128-G128-I128</f>
    </oc>
    <nc r="K128">
      <f>D128-I128</f>
    </nc>
  </rcc>
  <rcc rId="2452" sId="1">
    <oc r="K129">
      <f>D129-G129-I129</f>
    </oc>
    <nc r="K129">
      <f>D129-I129</f>
    </nc>
  </rcc>
  <rcc rId="2453" sId="1">
    <oc r="K130">
      <f>D130-G130-I130</f>
    </oc>
    <nc r="K130">
      <f>D130-I130</f>
    </nc>
  </rcc>
  <rcc rId="2454" sId="1">
    <oc r="K131">
      <f>D131-G131-I131</f>
    </oc>
    <nc r="K131">
      <f>D131-I131</f>
    </nc>
  </rcc>
  <rcc rId="2455" sId="1">
    <oc r="K132">
      <f>D132-G132-I132</f>
    </oc>
    <nc r="K132">
      <f>D132-I132</f>
    </nc>
  </rcc>
  <rcc rId="2456" sId="1">
    <oc r="K133">
      <f>D133-G133-I133</f>
    </oc>
    <nc r="K133">
      <f>D133-I133</f>
    </nc>
  </rcc>
  <rcc rId="2457" sId="1">
    <oc r="K134">
      <f>D134-G134-I134</f>
    </oc>
    <nc r="K134">
      <f>D134-I134</f>
    </nc>
  </rcc>
  <rcc rId="2458" sId="1">
    <oc r="K135">
      <f>D135-G135-I135</f>
    </oc>
    <nc r="K135">
      <f>D135-I135</f>
    </nc>
  </rcc>
  <rcc rId="2459" sId="1">
    <oc r="K136">
      <f>D136-G136-I136</f>
    </oc>
    <nc r="K136">
      <f>D136-I136</f>
    </nc>
  </rcc>
  <rcc rId="2460" sId="1">
    <oc r="K137">
      <f>D137-G137-I137</f>
    </oc>
    <nc r="K137">
      <f>D137-I137</f>
    </nc>
  </rcc>
  <rcc rId="2461" sId="1">
    <oc r="K138">
      <f>D138-G138-I138</f>
    </oc>
    <nc r="K138">
      <f>D138-I138</f>
    </nc>
  </rcc>
  <rcc rId="2462" sId="1">
    <oc r="K139">
      <f>D139-G139-I139</f>
    </oc>
    <nc r="K139">
      <f>D139-I139</f>
    </nc>
  </rcc>
  <rcc rId="2463" sId="1">
    <oc r="K140">
      <f>D140-G140-I140</f>
    </oc>
    <nc r="K140">
      <f>D140-I140</f>
    </nc>
  </rcc>
  <rcc rId="2464" sId="1">
    <oc r="K141">
      <f>D141-G141-I141</f>
    </oc>
    <nc r="K141">
      <f>D141-I141</f>
    </nc>
  </rcc>
  <rcc rId="2465" sId="1">
    <oc r="K142">
      <f>D142-G142-I142</f>
    </oc>
    <nc r="K142">
      <f>D142-I142</f>
    </nc>
  </rcc>
  <rcc rId="2466" sId="1">
    <oc r="K143">
      <f>D143-G143-I143</f>
    </oc>
    <nc r="K143">
      <f>D143-I143</f>
    </nc>
  </rcc>
  <rcc rId="2467" sId="1">
    <oc r="K144">
      <f>D144-G144-I144</f>
    </oc>
    <nc r="K144">
      <f>D144-I144</f>
    </nc>
  </rcc>
  <rcc rId="2468" sId="1">
    <oc r="K145">
      <f>D145-G145-I145</f>
    </oc>
    <nc r="K145">
      <f>D145-I145</f>
    </nc>
  </rcc>
  <rcc rId="2469" sId="1">
    <oc r="K146">
      <f>D146-G146-I146</f>
    </oc>
    <nc r="K146">
      <f>D146-I146</f>
    </nc>
  </rcc>
  <rcc rId="2470" sId="1">
    <oc r="K147">
      <f>D147-G147-I147</f>
    </oc>
    <nc r="K147">
      <f>D147-I147</f>
    </nc>
  </rcc>
  <rcc rId="2471" sId="1">
    <oc r="K148">
      <f>D148-G148-I148</f>
    </oc>
    <nc r="K148">
      <f>D148-I148</f>
    </nc>
  </rcc>
  <rcc rId="2472" sId="1">
    <oc r="K149">
      <f>D149-G149-I149</f>
    </oc>
    <nc r="K149">
      <f>D149-I149</f>
    </nc>
  </rcc>
  <rcc rId="2473" sId="1">
    <oc r="K150">
      <f>D150-G150-I150</f>
    </oc>
    <nc r="K150">
      <f>D150-I150</f>
    </nc>
  </rcc>
  <rcc rId="2474" sId="1">
    <oc r="K151">
      <f>D151-G151-I151</f>
    </oc>
    <nc r="K151">
      <f>D151-I151</f>
    </nc>
  </rcc>
  <rcc rId="2475" sId="1">
    <oc r="K152">
      <f>D152-G152-I152</f>
    </oc>
    <nc r="K152">
      <f>D152-I152</f>
    </nc>
  </rcc>
  <rcc rId="2476" sId="1">
    <oc r="K153">
      <f>D153-G153-I153</f>
    </oc>
    <nc r="K153">
      <f>D153-I153</f>
    </nc>
  </rcc>
  <rcc rId="2477" sId="1">
    <oc r="K154">
      <f>D154-G154-I154</f>
    </oc>
    <nc r="K154">
      <f>D154-I154</f>
    </nc>
  </rcc>
  <rcc rId="2478" sId="1">
    <oc r="K155">
      <f>D155-G155-I155</f>
    </oc>
    <nc r="K155">
      <f>D155-I155</f>
    </nc>
  </rcc>
  <rcc rId="2479" sId="1">
    <oc r="K156">
      <f>D156-G156-I156</f>
    </oc>
    <nc r="K156">
      <f>D156-I156</f>
    </nc>
  </rcc>
  <rcc rId="2480" sId="1">
    <oc r="K157">
      <f>D157-G157-I157</f>
    </oc>
    <nc r="K157">
      <f>D157-I157</f>
    </nc>
  </rcc>
  <rcc rId="2481" sId="1">
    <oc r="K158">
      <f>D158-G158-I158</f>
    </oc>
    <nc r="K158">
      <f>D158-I158</f>
    </nc>
  </rcc>
  <rcc rId="2482" sId="1">
    <oc r="K159">
      <f>D159-G159-I159</f>
    </oc>
    <nc r="K159">
      <f>D159-I159</f>
    </nc>
  </rcc>
  <rcc rId="2483" sId="1">
    <oc r="K160">
      <f>D160-G160-I160</f>
    </oc>
    <nc r="K160">
      <f>D160-I160</f>
    </nc>
  </rcc>
  <rcc rId="2484" sId="1">
    <oc r="K161">
      <f>D161-G161-I161</f>
    </oc>
    <nc r="K161">
      <f>D161-I161</f>
    </nc>
  </rcc>
  <rcc rId="2485" sId="1">
    <oc r="K162">
      <f>D162-G162-I162</f>
    </oc>
    <nc r="K162">
      <f>D162-I162</f>
    </nc>
  </rcc>
  <rcc rId="2486" sId="1">
    <oc r="K163">
      <f>D163-G163-I163</f>
    </oc>
    <nc r="K163">
      <f>D163-I163</f>
    </nc>
  </rcc>
  <rcc rId="2487" sId="1">
    <oc r="K164">
      <f>D164-G164-I164</f>
    </oc>
    <nc r="K164">
      <f>D164-I164</f>
    </nc>
  </rcc>
  <rcc rId="2488" sId="1">
    <oc r="K165">
      <f>D165-G165-I165</f>
    </oc>
    <nc r="K165">
      <f>D165-I165</f>
    </nc>
  </rcc>
  <rcc rId="2489" sId="1">
    <oc r="K166">
      <f>D166-G166-I166</f>
    </oc>
    <nc r="K166">
      <f>D166-I166</f>
    </nc>
  </rcc>
  <rcc rId="2490" sId="1">
    <oc r="K167">
      <f>D167-G167-I167</f>
    </oc>
    <nc r="K167">
      <f>D167-I167</f>
    </nc>
  </rcc>
  <rcc rId="2491" sId="1">
    <oc r="K168">
      <f>D168-G168-I168</f>
    </oc>
    <nc r="K168">
      <f>D168-I168</f>
    </nc>
  </rcc>
  <rcc rId="2492" sId="1">
    <oc r="K169">
      <f>D169-G169-I169</f>
    </oc>
    <nc r="K169">
      <f>D169-I169</f>
    </nc>
  </rcc>
  <rcc rId="2493" sId="1">
    <oc r="K170">
      <f>D170-G170-I170</f>
    </oc>
    <nc r="K170">
      <f>D170-I170</f>
    </nc>
  </rcc>
  <rcc rId="2494" sId="1">
    <oc r="K171">
      <f>D171-G171-I171</f>
    </oc>
    <nc r="K171">
      <f>D171-I171</f>
    </nc>
  </rcc>
  <rcc rId="2495" sId="1">
    <oc r="K172">
      <f>D172-G172-I172</f>
    </oc>
    <nc r="K172">
      <f>D172-I172</f>
    </nc>
  </rcc>
  <rcc rId="2496" sId="1">
    <oc r="K173">
      <f>D173-G173-I173</f>
    </oc>
    <nc r="K173">
      <f>D173-I173</f>
    </nc>
  </rcc>
  <rcc rId="2497" sId="1">
    <oc r="K174">
      <f>D174-G174-I174</f>
    </oc>
    <nc r="K174">
      <f>D174-I174</f>
    </nc>
  </rcc>
  <rcc rId="2498" sId="1">
    <oc r="K175">
      <f>D175-G175-I175</f>
    </oc>
    <nc r="K175">
      <f>D175-I175</f>
    </nc>
  </rcc>
  <rcc rId="2499" sId="1">
    <oc r="K176">
      <f>D176-G176-I176</f>
    </oc>
    <nc r="K176">
      <f>D176-I176</f>
    </nc>
  </rcc>
  <rcc rId="2500" sId="1">
    <oc r="K177">
      <f>D177-G177-I177</f>
    </oc>
    <nc r="K177">
      <f>D177-I177</f>
    </nc>
  </rcc>
  <rcc rId="2501" sId="1">
    <oc r="K178">
      <f>D178-G178-I178</f>
    </oc>
    <nc r="K178">
      <f>D178-I178</f>
    </nc>
  </rcc>
  <rcc rId="2502" sId="1">
    <oc r="K179">
      <f>D179-G179-I179</f>
    </oc>
    <nc r="K179">
      <f>D179-I179</f>
    </nc>
  </rcc>
  <rcc rId="2503" sId="1">
    <oc r="K180">
      <f>D180-G180-I180</f>
    </oc>
    <nc r="K180">
      <f>D180-I180</f>
    </nc>
  </rcc>
  <rcc rId="2504" sId="1">
    <oc r="K181">
      <f>D181-G181-I181</f>
    </oc>
    <nc r="K181">
      <f>D181-I181</f>
    </nc>
  </rcc>
  <rcc rId="2505" sId="1">
    <oc r="K182">
      <f>D182-G182-I182</f>
    </oc>
    <nc r="K182">
      <f>D182-I182</f>
    </nc>
  </rcc>
  <rcc rId="2506" sId="1">
    <oc r="K183">
      <f>D183-G183-I183</f>
    </oc>
    <nc r="K183">
      <f>D183-I183</f>
    </nc>
  </rcc>
  <rcc rId="2507" sId="1">
    <oc r="K184">
      <f>D184-G184-I184</f>
    </oc>
    <nc r="K184">
      <f>D184-I184</f>
    </nc>
  </rcc>
  <rcc rId="2508" sId="1">
    <oc r="K185">
      <f>D185-G185-I185</f>
    </oc>
    <nc r="K185">
      <f>D185-I185</f>
    </nc>
  </rcc>
  <rcc rId="2509" sId="1">
    <oc r="K186">
      <f>D186-G186-I186</f>
    </oc>
    <nc r="K186">
      <f>D186-I186</f>
    </nc>
  </rcc>
  <rcc rId="2510" sId="1">
    <oc r="K187">
      <f>D187-G187-I187</f>
    </oc>
    <nc r="K187">
      <f>D187-I187</f>
    </nc>
  </rcc>
  <rcc rId="2511" sId="1">
    <oc r="K188">
      <f>D188-G188-I188</f>
    </oc>
    <nc r="K188">
      <f>D188-I188</f>
    </nc>
  </rcc>
  <rcc rId="2512" sId="1">
    <oc r="K189">
      <f>D189-G189-I189</f>
    </oc>
    <nc r="K189">
      <f>D189-I189</f>
    </nc>
  </rcc>
  <rcc rId="2513" sId="1">
    <oc r="K190">
      <f>D190-G190-I190</f>
    </oc>
    <nc r="K190">
      <f>D190-I190</f>
    </nc>
  </rcc>
  <rcc rId="2514" sId="1">
    <oc r="K191">
      <f>D191-G191-I191</f>
    </oc>
    <nc r="K191">
      <f>D191-I191</f>
    </nc>
  </rcc>
  <rcc rId="2515" sId="1">
    <oc r="K192">
      <f>D192-G192-I192</f>
    </oc>
    <nc r="K192">
      <f>D192-I192</f>
    </nc>
  </rcc>
  <rcc rId="2516" sId="1">
    <oc r="K193">
      <f>D193-G193-I193</f>
    </oc>
    <nc r="K193">
      <f>D193-I193</f>
    </nc>
  </rcc>
  <rcc rId="2517" sId="1">
    <oc r="K194">
      <f>D194-G194-I194</f>
    </oc>
    <nc r="K194">
      <f>D194-I194</f>
    </nc>
  </rcc>
  <rcc rId="2518" sId="1">
    <oc r="K195">
      <f>D195-G195-I195</f>
    </oc>
    <nc r="K195">
      <f>D195-I195</f>
    </nc>
  </rcc>
  <rcc rId="2519" sId="1">
    <oc r="K196">
      <f>D196-G196-I196</f>
    </oc>
    <nc r="K196">
      <f>D196-I196</f>
    </nc>
  </rcc>
  <rfmt sheetId="1" sqref="I191:I194">
    <dxf>
      <fill>
        <patternFill patternType="solid">
          <bgColor rgb="FFFFFF00"/>
        </patternFill>
      </fill>
    </dxf>
  </rfmt>
  <rfmt sheetId="1" sqref="I45:I48">
    <dxf>
      <fill>
        <patternFill patternType="solid">
          <bgColor rgb="FFFFFF00"/>
        </patternFill>
      </fill>
    </dxf>
  </rfmt>
  <rfmt sheetId="1" sqref="I39:I44">
    <dxf>
      <fill>
        <patternFill patternType="solid">
          <bgColor rgb="FFFFFF00"/>
        </patternFill>
      </fill>
    </dxf>
  </rfmt>
  <rfmt sheetId="1" sqref="B10:H10" start="0" length="2147483647">
    <dxf>
      <font>
        <color auto="1"/>
      </font>
    </dxf>
  </rfmt>
  <rfmt sheetId="1" sqref="B11:H11" start="0" length="2147483647">
    <dxf>
      <font>
        <color auto="1"/>
      </font>
    </dxf>
  </rfmt>
  <rfmt sheetId="1" sqref="B12:H13" start="0" length="2147483647">
    <dxf>
      <font>
        <color auto="1"/>
      </font>
    </dxf>
  </rfmt>
</revisions>
</file>

<file path=xl/revisions/revisionLog3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20" sId="1" numFmtId="4">
    <nc r="I193">
      <v>106.7</v>
    </nc>
  </rcc>
  <rcc rId="2521" sId="1">
    <nc r="I194">
      <v>248.97</v>
    </nc>
  </rcc>
  <rfmt sheetId="1" sqref="I191:I195">
    <dxf>
      <fill>
        <patternFill patternType="none">
          <bgColor auto="1"/>
        </patternFill>
      </fill>
    </dxf>
  </rfmt>
  <rfmt sheetId="1" sqref="I191:I195" start="0" length="2147483647">
    <dxf>
      <font>
        <color auto="1"/>
      </font>
    </dxf>
  </rfmt>
  <rcc rId="2522" sId="1" numFmtId="4">
    <nc r="I48">
      <v>2472.44</v>
    </nc>
  </rcc>
  <rcc rId="2523" sId="1" numFmtId="4">
    <nc r="I47">
      <v>46294.2</v>
    </nc>
  </rcc>
  <rcc rId="2524" sId="1" numFmtId="4">
    <nc r="I46">
      <v>682.1</v>
    </nc>
  </rcc>
  <rfmt sheetId="1" sqref="I45:I49">
    <dxf>
      <fill>
        <patternFill patternType="none">
          <bgColor auto="1"/>
        </patternFill>
      </fill>
    </dxf>
  </rfmt>
  <rfmt sheetId="1" sqref="I45:I49" start="0" length="2147483647">
    <dxf>
      <font>
        <color auto="1"/>
      </font>
    </dxf>
  </rfmt>
</revisions>
</file>

<file path=xl/revisions/revisionLog3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25" sId="1" numFmtId="4">
    <nc r="I40">
      <v>340.9</v>
    </nc>
  </rcc>
  <rcc rId="2526" sId="1" numFmtId="4">
    <nc r="I41">
      <v>1776.5</v>
    </nc>
  </rcc>
  <rcc rId="2527" sId="1" numFmtId="4">
    <nc r="I42">
      <v>305.08</v>
    </nc>
  </rcc>
  <rcc rId="2528" sId="1" odxf="1" dxf="1">
    <nc r="I39">
      <f>I41+I42+I40</f>
    </nc>
    <odxf>
      <font>
        <sz val="20"/>
        <color rgb="FFFF0000"/>
      </font>
      <fill>
        <patternFill patternType="solid">
          <bgColor rgb="FFFFFF00"/>
        </patternFill>
      </fill>
    </odxf>
    <ndxf>
      <font>
        <sz val="20"/>
        <color auto="1"/>
      </font>
      <fill>
        <patternFill patternType="none">
          <bgColor indexed="65"/>
        </patternFill>
      </fill>
    </ndxf>
  </rcc>
  <rfmt sheetId="1" sqref="I39:I44">
    <dxf>
      <fill>
        <patternFill patternType="none">
          <bgColor auto="1"/>
        </patternFill>
      </fill>
    </dxf>
  </rfmt>
  <rfmt sheetId="1" sqref="I39:I44" start="0" length="2147483647">
    <dxf>
      <font>
        <color auto="1"/>
      </font>
    </dxf>
  </rfmt>
</revisions>
</file>

<file path=xl/revisions/revisionLog3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I16" start="0" length="2147483647">
    <dxf>
      <font>
        <color auto="1"/>
      </font>
    </dxf>
  </rfmt>
</revisions>
</file>

<file path=xl/revisions/revisionLog3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51:J56" start="0" length="2147483647">
    <dxf>
      <font>
        <u/>
      </font>
    </dxf>
  </rfmt>
  <rfmt sheetId="1" sqref="J51:J56" start="0" length="2147483647">
    <dxf>
      <font>
        <u val="none"/>
      </font>
    </dxf>
  </rfmt>
  <rcc rId="2529"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color rgb="FFFF0000"/>
            <rFont val="Times New Roman"/>
            <family val="1"/>
            <charset val="204"/>
          </rPr>
          <t>ДФ:</t>
        </r>
        <r>
          <rPr>
            <sz val="16"/>
            <color rgb="FFFF0000"/>
            <rFont val="Times New Roman"/>
            <family val="1"/>
            <charset val="204"/>
          </rPr>
          <t xml:space="preserve">
</t>
        </r>
        <r>
          <rPr>
            <u/>
            <sz val="16"/>
            <color rgb="FFFF0000"/>
            <rFont val="Times New Roman"/>
            <family val="1"/>
            <charset val="204"/>
          </rPr>
          <t/>
        </r>
      </is>
    </oc>
    <nc r="J51" t="inlineStr">
      <is>
        <r>
          <rPr>
            <sz val="16"/>
            <rFont val="Times New Roman"/>
            <family val="1"/>
            <charset val="204"/>
          </rP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Д</t>
        </r>
        <r>
          <rPr>
            <sz val="16"/>
            <rFont val="Times New Roman"/>
            <family val="1"/>
            <charset val="204"/>
          </rPr>
          <t xml:space="preserve">Ф: Иные межбюджетные трансферты на реализацию  мероприятий по содействию трудоустройству граждан зарезервированы в составе утвержденных бюджетных ассигнований до определения исполнителей.
</t>
        </r>
      </is>
    </nc>
  </rcc>
</revisions>
</file>

<file path=xl/revisions/revisionLog3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51:J56" start="0" length="2147483647">
    <dxf>
      <font>
        <color auto="1"/>
      </font>
    </dxf>
  </rfmt>
</revisions>
</file>

<file path=xl/revisions/revisionLog3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31.01.2021'!$A$1:$J$196</formula>
    <oldFormula>'на 31.01.2021'!$A$1:$J$196</oldFormula>
  </rdn>
  <rdn rId="0" localSheetId="1" customView="1" name="Z_BEA0FDBA_BB07_4C19_8BBD_5E57EE395C09_.wvu.PrintTitles" hidden="1" oldHidden="1">
    <formula>'на 31.01.2021'!$5:$8</formula>
    <oldFormula>'на 31.01.2021'!$5:$8</oldFormula>
  </rdn>
  <rdn rId="0" localSheetId="1" customView="1" name="Z_BEA0FDBA_BB07_4C19_8BBD_5E57EE395C09_.wvu.FilterData" hidden="1" oldHidden="1">
    <formula>'на 31.01.2021'!$A$7:$J$397</formula>
    <oldFormula>'на 31.01.2021'!$A$7:$J$397</oldFormula>
  </rdn>
  <rcv guid="{BEA0FDBA-BB07-4C19-8BBD-5E57EE395C09}" action="add"/>
</revisions>
</file>

<file path=xl/revisions/revisionLog3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33" sId="1">
    <oc r="J114" t="inlineStr">
      <is>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is>
    </oc>
    <nc r="J114" t="inlineStr">
      <is>
        <r>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из бюджета Ханты-Мансийского автономного округа - Югры бюджету </t>
        </r>
        <r>
          <rPr>
            <sz val="16"/>
            <color rgb="FFFF0000"/>
            <rFont val="Times New Roman"/>
            <family val="1"/>
            <charset val="204"/>
          </rPr>
          <t xml:space="preserve">муниципального образования  город Сургут </t>
        </r>
        <r>
          <rPr>
            <sz val="16"/>
            <rFont val="Times New Roman"/>
            <family val="2"/>
            <charset val="204"/>
          </rPr>
          <t>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r>
      </is>
    </nc>
  </rcc>
  <rcc rId="2534" sId="1">
    <o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oc>
    <n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nc>
  </rcc>
  <rcv guid="{BEA0FDBA-BB07-4C19-8BBD-5E57EE395C09}" action="delete"/>
  <rdn rId="0" localSheetId="1" customView="1" name="Z_BEA0FDBA_BB07_4C19_8BBD_5E57EE395C09_.wvu.PrintArea" hidden="1" oldHidden="1">
    <formula>'на 31.01.2021'!$A$1:$J$196</formula>
    <oldFormula>'на 31.01.2021'!$A$1:$J$196</oldFormula>
  </rdn>
  <rdn rId="0" localSheetId="1" customView="1" name="Z_BEA0FDBA_BB07_4C19_8BBD_5E57EE395C09_.wvu.PrintTitles" hidden="1" oldHidden="1">
    <formula>'на 31.01.2021'!$5:$8</formula>
    <oldFormula>'на 31.01.2021'!$5:$8</oldFormula>
  </rdn>
  <rdn rId="0" localSheetId="1" customView="1" name="Z_BEA0FDBA_BB07_4C19_8BBD_5E57EE395C09_.wvu.FilterData" hidden="1" oldHidden="1">
    <formula>'на 31.01.2021'!$A$7:$J$397</formula>
    <oldFormula>'на 31.01.2021'!$A$7:$J$397</oldFormula>
  </rdn>
  <rcv guid="{BEA0FDBA-BB07-4C19-8BBD-5E57EE395C09}" action="add"/>
</revisions>
</file>

<file path=xl/revisions/revisionLog3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38" sId="1">
    <oc r="J114" t="inlineStr">
      <is>
        <r>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из бюджета Ханты-Мансийского автономного округа - Югры бюджету </t>
        </r>
        <r>
          <rPr>
            <sz val="16"/>
            <color rgb="FFFF0000"/>
            <rFont val="Times New Roman"/>
            <family val="1"/>
            <charset val="204"/>
          </rPr>
          <t xml:space="preserve">муниципального образования  город Сургут </t>
        </r>
        <r>
          <rPr>
            <sz val="16"/>
            <rFont val="Times New Roman"/>
            <family val="2"/>
            <charset val="204"/>
          </rPr>
          <t>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r>
      </is>
    </oc>
    <nc r="J114" t="inlineStr">
      <is>
        <r>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t>
        </r>
        <r>
          <rPr>
            <sz val="16"/>
            <rFont val="Times New Roman"/>
            <family val="2"/>
            <charset val="204"/>
          </rPr>
          <t>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r>
      </is>
    </nc>
  </rcc>
</revisions>
</file>

<file path=xl/revisions/revisionLog3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39" sId="1">
    <o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is>
    </oc>
    <n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is>
    </nc>
  </rcc>
  <rcv guid="{BEA0FDBA-BB07-4C19-8BBD-5E57EE395C09}" action="delete"/>
  <rdn rId="0" localSheetId="1" customView="1" name="Z_BEA0FDBA_BB07_4C19_8BBD_5E57EE395C09_.wvu.PrintArea" hidden="1" oldHidden="1">
    <formula>'на 31.01.2021'!$A$1:$J$196</formula>
    <oldFormula>'на 31.01.2021'!$A$1:$J$196</oldFormula>
  </rdn>
  <rdn rId="0" localSheetId="1" customView="1" name="Z_BEA0FDBA_BB07_4C19_8BBD_5E57EE395C09_.wvu.PrintTitles" hidden="1" oldHidden="1">
    <formula>'на 31.01.2021'!$5:$8</formula>
    <oldFormula>'на 31.01.2021'!$5:$8</oldFormula>
  </rdn>
  <rdn rId="0" localSheetId="1" customView="1" name="Z_BEA0FDBA_BB07_4C19_8BBD_5E57EE395C09_.wvu.FilterData" hidden="1" oldHidden="1">
    <formula>'на 31.01.2021'!$A$7:$J$397</formula>
    <oldFormula>'на 31.01.2021'!$A$7:$J$397</oldFormula>
  </rdn>
  <rcv guid="{BEA0FDBA-BB07-4C19-8BBD-5E57EE395C09}" action="add"/>
</revisions>
</file>

<file path=xl/revisions/revisionLog3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43" sId="1">
    <oc r="K10">
      <f>D10-I10</f>
    </oc>
    <nc r="K10">
      <f>D10-I10</f>
    </nc>
  </rcc>
  <rcc rId="2544" sId="1">
    <oc r="K11">
      <f>D11-I11</f>
    </oc>
    <nc r="K11">
      <f>D11-I11</f>
    </nc>
  </rcc>
  <rcc rId="2545" sId="1">
    <oc r="K12">
      <f>D12-I12</f>
    </oc>
    <nc r="K12">
      <f>D12-I12</f>
    </nc>
  </rcc>
  <rcc rId="2546" sId="1">
    <oc r="K13">
      <f>D13-I13</f>
    </oc>
    <nc r="K13">
      <f>D13-I13</f>
    </nc>
  </rcc>
  <rcc rId="2547" sId="1">
    <oc r="K14">
      <f>D14-I14</f>
    </oc>
    <nc r="K14">
      <f>D14-I14</f>
    </nc>
  </rcc>
</revisions>
</file>

<file path=xl/revisions/revisionLog3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DE1976-7F07-4EB4-8A9C-FB72D060BEFA}" action="delete"/>
  <rdn rId="0" localSheetId="1" customView="1" name="Z_45DE1976_7F07_4EB4_8A9C_FB72D060BEFA_.wvu.PrintArea" hidden="1" oldHidden="1">
    <formula>'на 31.01.2021'!$A$1:$J$182</formula>
    <oldFormula>'на 31.01.2021'!$A$1:$J$182</oldFormula>
  </rdn>
  <rdn rId="0" localSheetId="1" customView="1" name="Z_45DE1976_7F07_4EB4_8A9C_FB72D060BEFA_.wvu.PrintTitles" hidden="1" oldHidden="1">
    <formula>'на 31.01.2021'!$5:$8</formula>
    <oldFormula>'на 31.01.2021'!$5:$8</oldFormula>
  </rdn>
  <rdn rId="0" localSheetId="1" customView="1" name="Z_45DE1976_7F07_4EB4_8A9C_FB72D060BEFA_.wvu.FilterData" hidden="1" oldHidden="1">
    <formula>'на 31.01.2021'!$A$7:$J$397</formula>
    <oldFormula>'на 31.01.2021'!$A$7:$J$397</oldFormula>
  </rdn>
  <rcv guid="{45DE1976-7F07-4EB4-8A9C-FB72D060BEFA}" action="add"/>
</revisions>
</file>

<file path=xl/revisions/revisionLog3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1" sId="1">
    <oc r="F13">
      <f>E13/D13</f>
    </oc>
    <nc r="F13"/>
  </rcc>
  <rcc rId="2552" sId="1">
    <oc r="H13">
      <f>G13/D13</f>
    </oc>
    <nc r="H13"/>
  </rcc>
</revisions>
</file>

<file path=xl/revisions/revisionLog3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Выплата капитального гранта будет произведена в феврале 2021 года.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nc>
  </rcc>
  <rcv guid="{6068C3FF-17AA-48A5-A88B-2523CBAC39AE}" action="delete"/>
  <rdn rId="0" localSheetId="1" customView="1" name="Z_6068C3FF_17AA_48A5_A88B_2523CBAC39AE_.wvu.PrintArea" hidden="1" oldHidden="1">
    <formula>'на 31.01.2021'!$A$1:$J$196</formula>
    <oldFormula>'на 31.01.2021'!$A$1:$J$196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31.01.2021'!$A$7:$J$397</formula>
    <oldFormula>'на 31.01.2021'!$A$7:$J$397</oldFormula>
  </rdn>
  <rcv guid="{6068C3FF-17AA-48A5-A88B-2523CBAC39AE}"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3:XFD63" start="0" length="2147483647">
    <dxf>
      <font>
        <color auto="1"/>
      </font>
    </dxf>
  </rfmt>
  <rcc rId="197" sId="1">
    <oc r="J150" t="inlineStr">
      <is>
        <t xml:space="preserve">   На 01.12.2020 участниками мероприятия числится 45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По состоянию на 01.12.2020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 перечислены бюджетные средства.</t>
      </is>
    </oc>
    <nc r="J150" t="inlineStr">
      <is>
        <r>
          <t xml:space="preserve"> </t>
        </r>
        <r>
          <rPr>
            <sz val="16"/>
            <rFont val="Times New Roman"/>
            <family val="1"/>
            <charset val="204"/>
          </rPr>
          <t xml:space="preserve">  На 31.12.2020 участниками мероприятия числится 41 молодая семья.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t>
        </r>
        <r>
          <rPr>
            <sz val="16"/>
            <color rgb="FFFF0000"/>
            <rFont val="Times New Roman"/>
            <family val="2"/>
            <charset val="204"/>
          </rPr>
          <t xml:space="preserve">
     По состоянию на 01.12.2020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 перечислены бюджетные средства.</t>
        </r>
      </is>
    </nc>
  </rcc>
  <rcc rId="198" sId="1">
    <oc r="J162" t="inlineStr">
      <is>
        <r>
          <rPr>
            <u/>
            <sz val="16"/>
            <color rgb="FFFF0000"/>
            <rFont val="Times New Roman"/>
            <family val="1"/>
            <charset val="204"/>
          </rPr>
          <t xml:space="preserve">АГ: </t>
        </r>
        <r>
          <rPr>
            <sz val="16"/>
            <color rgb="FFFF0000"/>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01.12.2020: 
 - 16 гражданам выданы гарантийные письма (13 граждан получили по ним субсидии, 2 проекта постановлений о перечислении субсидии в стадии согласования, 1 гражданин не реализовал полученное гарантийное письмо);
- 2 гражданина уведомлены о возможности получения субсидии в текущем году, документы для принятия решения в установленный срок не представили.
        Ожидаемое неисполнение составит 38 745,73 тыс.рублей.
   </t>
        </r>
        <r>
          <rPr>
            <sz val="16"/>
            <color rgb="FFFF0000"/>
            <rFont val="Times New Roman"/>
            <family val="2"/>
            <charset val="204"/>
          </rPr>
          <t xml:space="preserve">
       </t>
        </r>
      </is>
    </oc>
    <nc r="J162" t="inlineStr">
      <is>
        <r>
          <rPr>
            <u/>
            <sz val="16"/>
            <color rgb="FFFF0000"/>
            <rFont val="Times New Roman"/>
            <family val="1"/>
            <charset val="204"/>
          </rPr>
          <t xml:space="preserve">АГ: </t>
        </r>
        <r>
          <rPr>
            <sz val="16"/>
            <color rgb="FFFF0000"/>
            <rFont val="Times New Roman"/>
            <family val="1"/>
            <charset val="204"/>
          </rPr>
          <t xml:space="preserve">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t>
        </r>
        <r>
          <rPr>
            <sz val="16"/>
            <color rgb="FFFF0000"/>
            <rFont val="Times New Roman"/>
            <family val="1"/>
            <charset val="204"/>
          </rPr>
          <t xml:space="preserve">
   </t>
        </r>
        <r>
          <rPr>
            <sz val="16"/>
            <rFont val="Times New Roman"/>
            <family val="1"/>
            <charset val="204"/>
          </rPr>
          <t xml:space="preserve">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t>
        </r>
        <r>
          <rPr>
            <sz val="16"/>
            <color rgb="FFFF0000"/>
            <rFont val="Times New Roman"/>
            <family val="1"/>
            <charset val="204"/>
          </rPr>
          <t xml:space="preserve">   
 </t>
        </r>
        <r>
          <rPr>
            <sz val="16"/>
            <rFont val="Times New Roman"/>
            <family val="1"/>
            <charset val="204"/>
          </rPr>
          <t xml:space="preserve">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t>
        </r>
        <r>
          <rPr>
            <sz val="16"/>
            <color rgb="FFFF0000"/>
            <rFont val="Times New Roman"/>
            <family val="1"/>
            <charset val="204"/>
          </rPr>
          <t xml:space="preserve">
 </t>
        </r>
        <r>
          <rPr>
            <sz val="16"/>
            <color rgb="FFFF0000"/>
            <rFont val="Times New Roman"/>
            <family val="2"/>
            <charset val="204"/>
          </rPr>
          <t xml:space="preserve">      </t>
        </r>
      </is>
    </nc>
  </rcc>
  <rfmt sheetId="1" sqref="J162:J167" start="0" length="2147483647">
    <dxf>
      <font>
        <color auto="1"/>
      </font>
    </dxf>
  </rfmt>
  <rcv guid="{A0A3CD9B-2436-40D7-91DB-589A95FBBF00}" action="delete"/>
  <rdn rId="0" localSheetId="1" customView="1" name="Z_A0A3CD9B_2436_40D7_91DB_589A95FBBF00_.wvu.PrintArea" hidden="1" oldHidden="1">
    <formula>'на 01.10.2020'!$A$1:$J$232</formula>
    <oldFormula>'на 01.10.2020'!$A$1:$J$232</oldFormula>
  </rdn>
  <rdn rId="0" localSheetId="1" customView="1" name="Z_A0A3CD9B_2436_40D7_91DB_589A95FBBF00_.wvu.PrintTitles" hidden="1" oldHidden="1">
    <formula>'на 01.10.2020'!$5:$8</formula>
    <oldFormula>'на 01.10.2020'!$5:$8</oldFormula>
  </rdn>
  <rdn rId="0" localSheetId="1" customView="1" name="Z_A0A3CD9B_2436_40D7_91DB_589A95FBBF00_.wvu.FilterData" hidden="1" oldHidden="1">
    <formula>'на 01.10.2020'!$A$7:$J$433</formula>
    <oldFormula>'на 01.10.2020'!$A$7:$J$433</oldFormula>
  </rdn>
  <rcv guid="{A0A3CD9B-2436-40D7-91DB-589A95FBBF00}"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7:XFD218" start="0" length="2147483647">
    <dxf>
      <font>
        <color auto="1"/>
      </font>
    </dxf>
  </rfmt>
  <rfmt sheetId="1" sqref="A208:XFD211" start="0" length="2147483647">
    <dxf>
      <font>
        <color auto="1"/>
      </font>
    </dxf>
  </rfmt>
  <rfmt sheetId="1" sqref="A201:XFD201" start="0" length="2147483647">
    <dxf>
      <font>
        <color auto="1"/>
      </font>
    </dxf>
  </rfmt>
  <rfmt sheetId="1" sqref="B198:D198" start="0" length="2147483647">
    <dxf>
      <font>
        <color auto="1"/>
      </font>
    </dxf>
  </rfmt>
  <rcc rId="202" sId="1" numFmtId="4">
    <oc r="G198">
      <f>E198</f>
    </oc>
    <nc r="G198">
      <v>16632.490000000002</v>
    </nc>
  </rcc>
  <rfmt sheetId="1" sqref="G198" start="0" length="2147483647">
    <dxf>
      <font>
        <color auto="1"/>
      </font>
    </dxf>
  </rfmt>
  <rcc rId="203" sId="1" numFmtId="4">
    <oc r="E198">
      <v>15388.04</v>
    </oc>
    <nc r="E198">
      <f>G198</f>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98:H198" start="0" length="2147483647">
    <dxf>
      <font>
        <color auto="1"/>
      </font>
    </dxf>
  </rfmt>
  <rcc rId="204" sId="1" numFmtId="4">
    <oc r="I196">
      <v>0</v>
    </oc>
    <nc r="I196">
      <f>D196-G196</f>
    </nc>
  </rcc>
  <rcc rId="205" sId="1">
    <oc r="I197">
      <f>D197</f>
    </oc>
    <nc r="I197">
      <f>D197-G197</f>
    </nc>
  </rcc>
  <rcc rId="206" sId="1">
    <oc r="I198">
      <f>D198</f>
    </oc>
    <nc r="I198">
      <f>D198-G198</f>
    </nc>
  </rcc>
  <rfmt sheetId="1" sqref="I198" start="0" length="2147483647">
    <dxf>
      <font>
        <color auto="1"/>
      </font>
    </dxf>
  </rfmt>
  <rfmt sheetId="1" sqref="B197:D197" start="0" length="2147483647">
    <dxf>
      <font>
        <color auto="1"/>
      </font>
    </dxf>
  </rfmt>
  <rcc rId="207" sId="1" numFmtId="4">
    <oc r="G197">
      <v>232847.85</v>
    </oc>
    <nc r="G197">
      <v>273778.94</v>
    </nc>
  </rcc>
  <rfmt sheetId="1" sqref="G197:H197" start="0" length="2147483647">
    <dxf>
      <font>
        <color auto="1"/>
      </font>
    </dxf>
  </rfmt>
  <rcc rId="208" sId="1" numFmtId="4">
    <oc r="E197">
      <v>233696.77</v>
    </oc>
    <nc r="E197">
      <f>G197</f>
    </nc>
  </rcc>
  <rfmt sheetId="1" sqref="E197:F197" start="0" length="2147483647">
    <dxf>
      <font>
        <color auto="1"/>
      </font>
    </dxf>
  </rfmt>
  <rfmt sheetId="1" sqref="I197" start="0" length="2147483647">
    <dxf>
      <font>
        <color auto="1"/>
      </font>
    </dxf>
  </rfmt>
  <rfmt sheetId="1" sqref="B195:I196" start="0" length="2147483647">
    <dxf>
      <font>
        <color auto="1"/>
      </font>
    </dxf>
  </rfmt>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 sId="1">
    <oc r="J195" t="inlineStr">
      <is>
        <r>
          <rPr>
            <u/>
            <sz val="16"/>
            <color rgb="FFFF0000"/>
            <rFont val="Times New Roman"/>
            <family val="1"/>
            <charset val="204"/>
          </rPr>
          <t>АГ:</t>
        </r>
        <r>
          <rPr>
            <sz val="16"/>
            <color rgb="FFFF0000"/>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 предоставление неотложных мер поддержки субъектам малого и среднего предпринимательства, осуществляющим деятельность в отраслях, пострадавших от распространения новой коронавирусной инфекции, в виде возмещения затрат в 2020 году на аренду (субаренду) нежилых помещений, находящихся в коммерческой собственности, на жилищно-коммунальные услуги, на коммунальные услуги.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осуществлялся с 03.08.2020 по 25.09.2020 включительно.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t>
        </r>
        <r>
          <rPr>
            <sz val="16"/>
            <color rgb="FFFF0000"/>
            <rFont val="Times New Roman"/>
            <family val="1"/>
            <charset val="204"/>
          </rPr>
          <t xml:space="preserve">
      </t>
        </r>
        <r>
          <rPr>
            <sz val="16"/>
            <rFont val="Times New Roman"/>
            <family val="1"/>
            <charset val="204"/>
          </rPr>
          <t xml:space="preserve">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color rgb="FFFF0000"/>
            <rFont val="Times New Roman"/>
            <family val="1"/>
            <charset val="204"/>
          </rPr>
          <t xml:space="preserve">
    </t>
        </r>
        <r>
          <rPr>
            <sz val="16"/>
            <rFont val="Times New Roman"/>
            <family val="1"/>
            <charset val="204"/>
          </rPr>
          <t xml:space="preserve">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t>
        </r>
        <r>
          <rPr>
            <sz val="16"/>
            <color rgb="FFFF0000"/>
            <rFont val="Times New Roman"/>
            <family val="1"/>
            <charset val="204"/>
          </rPr>
          <t xml:space="preserve">
     </t>
        </r>
        <r>
          <rPr>
            <sz val="16"/>
            <rFont val="Times New Roman"/>
            <family val="1"/>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t>
        </r>
        <r>
          <rPr>
            <sz val="16"/>
            <color rgb="FFFF0000"/>
            <rFont val="Times New Roman"/>
            <family val="1"/>
            <charset val="204"/>
          </rPr>
          <t xml:space="preserve">
       </t>
        </r>
        <r>
          <rPr>
            <sz val="16"/>
            <rFont val="Times New Roman"/>
            <family val="1"/>
            <charset val="204"/>
          </rPr>
          <t xml:space="preserve">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t>
        </r>
        <r>
          <rPr>
            <sz val="16"/>
            <color rgb="FFFF0000"/>
            <rFont val="Times New Roman"/>
            <family val="1"/>
            <charset val="204"/>
          </rPr>
          <t xml:space="preserve">
        Прием документов на предоставление субсидий осуществлялся с 20.04.2020 года по 01.06.2020 включительно. 
- предоставление неотложных мер поддержки субъектам малого и среднего предпринимательства, осуществляющим деятельность в отраслях, пострадавших от распространения новой коронавирусной инфекции, в виде возмещения затрат в 2020 году на аренду (субаренду) нежилых помещений, находящихся в коммерческой собственности, на жилищно-коммунальные услуги, на коммунальные услуги.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осуществлялся с 03.08.2020 по 25.09.2020 включительно.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nc>
  </rcc>
  <rcv guid="{A0A3CD9B-2436-40D7-91DB-589A95FBBF00}" action="delete"/>
  <rdn rId="0" localSheetId="1" customView="1" name="Z_A0A3CD9B_2436_40D7_91DB_589A95FBBF00_.wvu.PrintArea" hidden="1" oldHidden="1">
    <formula>'на 01.10.2020'!$A$1:$J$232</formula>
    <oldFormula>'на 01.10.2020'!$A$1:$J$232</oldFormula>
  </rdn>
  <rdn rId="0" localSheetId="1" customView="1" name="Z_A0A3CD9B_2436_40D7_91DB_589A95FBBF00_.wvu.PrintTitles" hidden="1" oldHidden="1">
    <formula>'на 01.10.2020'!$5:$8</formula>
    <oldFormula>'на 01.10.2020'!$5:$8</oldFormula>
  </rdn>
  <rdn rId="0" localSheetId="1" customView="1" name="Z_A0A3CD9B_2436_40D7_91DB_589A95FBBF00_.wvu.FilterData" hidden="1" oldHidden="1">
    <formula>'на 01.10.2020'!$A$7:$J$433</formula>
    <oldFormula>'на 01.10.2020'!$A$7:$J$433</oldFormula>
  </rdn>
  <rcv guid="{A0A3CD9B-2436-40D7-91DB-589A95FBBF00}"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39:H42" start="0" length="2147483647">
    <dxf>
      <font>
        <color auto="1"/>
      </font>
    </dxf>
  </rfmt>
  <rfmt sheetId="1" sqref="E39:F42" start="0" length="2147483647">
    <dxf>
      <font>
        <color auto="1"/>
      </font>
    </dxf>
  </rfmt>
  <rfmt sheetId="1" sqref="I39:I42" start="0" length="2147483647">
    <dxf>
      <font>
        <color auto="1"/>
      </font>
    </dxf>
  </rfmt>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 sId="1">
    <oc r="J39"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t>
        </r>
        <r>
          <rPr>
            <sz val="16"/>
            <color rgb="FFFF0000"/>
            <rFont val="Times New Roman"/>
            <family val="1"/>
            <charset val="204"/>
          </rPr>
          <t xml:space="preserve"> </t>
        </r>
        <r>
          <rPr>
            <sz val="16"/>
            <rFont val="Times New Roman"/>
            <family val="1"/>
            <charset val="204"/>
          </rPr>
          <t>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t>
        </r>
        <r>
          <rPr>
            <sz val="16"/>
            <color rgb="FFFF0000"/>
            <rFont val="Times New Roman"/>
            <family val="1"/>
            <charset val="204"/>
          </rPr>
          <t xml:space="preserve"> </t>
        </r>
        <r>
          <rPr>
            <sz val="16"/>
            <rFont val="Times New Roman"/>
            <family val="1"/>
            <charset val="204"/>
          </rPr>
          <t xml:space="preserve">на оплату работ по гарантийному абонентскому обслуживанию автоматизированной интегрированной библиотечной системы "МегаПро". </t>
        </r>
        <r>
          <rPr>
            <sz val="16"/>
            <color rgb="FFFF0000"/>
            <rFont val="Times New Roman"/>
            <family val="1"/>
            <charset val="204"/>
          </rPr>
          <t xml:space="preserve">Бюджетные ассигнования  освоены в полном объеме.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t>
        </r>
        <r>
          <rPr>
            <sz val="16"/>
            <color rgb="FFFF0000"/>
            <rFont val="Times New Roman"/>
            <family val="1"/>
            <charset val="204"/>
          </rPr>
          <t xml:space="preserve">                                                                                                                                                                                                                                                                                                                                                                                                                                                                                 </t>
        </r>
        <r>
          <rPr>
            <sz val="16"/>
            <rFont val="Times New Roman"/>
            <family val="1"/>
            <charset val="204"/>
          </rPr>
          <t>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t>
        </r>
        <r>
          <rPr>
            <sz val="16"/>
            <color rgb="FFFF0000"/>
            <rFont val="Times New Roman"/>
            <family val="1"/>
            <charset val="204"/>
          </rPr>
          <t xml:space="preserve"> Бюджетные ассигнования исполнены в полном объеме.
</t>
        </r>
        <r>
          <rPr>
            <u/>
            <sz val="16"/>
            <color rgb="FFFF0000"/>
            <rFont val="Times New Roman"/>
            <family val="1"/>
            <charset val="204"/>
          </rPr>
          <t>АГ:</t>
        </r>
        <r>
          <rPr>
            <sz val="16"/>
            <color rgb="FFFF0000"/>
            <rFont val="Times New Roman"/>
            <family val="1"/>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t>
        </r>
        <r>
          <rPr>
            <sz val="16"/>
            <color rgb="FFFF0000"/>
            <rFont val="Times New Roman"/>
            <family val="1"/>
            <charset val="204"/>
          </rPr>
          <t xml:space="preserve"> </t>
        </r>
        <r>
          <rPr>
            <sz val="16"/>
            <rFont val="Times New Roman"/>
            <family val="1"/>
            <charset val="204"/>
          </rPr>
          <t>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t>
        </r>
        <r>
          <rPr>
            <sz val="16"/>
            <color rgb="FFFF0000"/>
            <rFont val="Times New Roman"/>
            <family val="1"/>
            <charset val="204"/>
          </rPr>
          <t xml:space="preserve"> </t>
        </r>
        <r>
          <rPr>
            <sz val="16"/>
            <rFont val="Times New Roman"/>
            <family val="1"/>
            <charset val="204"/>
          </rPr>
          <t xml:space="preserve">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t>
        </r>
        <r>
          <rPr>
            <sz val="16"/>
            <color rgb="FFFF0000"/>
            <rFont val="Times New Roman"/>
            <family val="1"/>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t>
        </r>
        <r>
          <rPr>
            <sz val="16"/>
            <color rgb="FFFF0000"/>
            <rFont val="Times New Roman"/>
            <family val="1"/>
            <charset val="204"/>
          </rPr>
          <t xml:space="preserve">                                                                                                                                                                                                                                                                                                                                                                                                                                                                                 </t>
        </r>
        <r>
          <rPr>
            <sz val="16"/>
            <rFont val="Times New Roman"/>
            <family val="1"/>
            <charset val="204"/>
          </rPr>
          <t>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t>
        </r>
        <r>
          <rPr>
            <sz val="16"/>
            <color rgb="FFFF0000"/>
            <rFont val="Times New Roman"/>
            <family val="1"/>
            <charset val="204"/>
          </rPr>
          <t xml:space="preserve"> </t>
        </r>
        <r>
          <rPr>
            <sz val="16"/>
            <rFont val="Times New Roman"/>
            <family val="1"/>
            <charset val="204"/>
          </rPr>
          <t>Бюджетные ассигнования исполнены в полном объеме.</t>
        </r>
        <r>
          <rPr>
            <sz val="16"/>
            <color rgb="FFFF0000"/>
            <rFont val="Times New Roman"/>
            <family val="1"/>
            <charset val="204"/>
          </rPr>
          <t xml:space="preserve">
</t>
        </r>
        <r>
          <rPr>
            <u/>
            <sz val="16"/>
            <color rgb="FFFF0000"/>
            <rFont val="Times New Roman"/>
            <family val="1"/>
            <charset val="204"/>
          </rPr>
          <t>АГ:</t>
        </r>
        <r>
          <rPr>
            <sz val="16"/>
            <color rgb="FFFF0000"/>
            <rFont val="Times New Roman"/>
            <family val="1"/>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sz val="16"/>
            <color rgb="FFFF0000"/>
            <rFont val="Times New Roman"/>
            <family val="2"/>
            <charset val="204"/>
          </rPr>
          <t xml:space="preserve">                    
</t>
        </r>
        <r>
          <rPr>
            <u/>
            <sz val="16"/>
            <rFont val="Times New Roman"/>
            <family val="1"/>
            <charset val="204"/>
          </rPr>
          <t/>
        </r>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 sId="1">
    <oc r="B45" t="inlineStr">
      <is>
        <r>
          <rPr>
            <b/>
            <sz val="16"/>
            <color rgb="FFFF0000"/>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color rgb="FFFF0000"/>
            <rFont val="Times New Roman"/>
            <family val="1"/>
            <charset val="204"/>
          </rPr>
          <t xml:space="preserve">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oc>
    <nc r="B45" t="inlineStr">
      <is>
        <r>
          <rPr>
            <b/>
            <sz val="16"/>
            <rFont val="Times New Roman"/>
            <family val="1"/>
            <charset val="204"/>
          </rPr>
          <t>Государственная программа "Развитие физической культуры и спорта"</t>
        </r>
        <r>
          <rPr>
            <sz val="16"/>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rFont val="Times New Roman"/>
            <family val="1"/>
            <charset val="204"/>
          </rPr>
          <t>2. Субсидии на государственную поддержку спортивных организаций, осуществляющих подготовку спортивного резерва для спортивных сборных команд,</t>
        </r>
        <r>
          <rPr>
            <sz val="16"/>
            <color rgb="FFFF0000"/>
            <rFont val="Times New Roman"/>
            <family val="1"/>
            <charset val="204"/>
          </rPr>
          <t xml:space="preserve"> </t>
        </r>
        <r>
          <rPr>
            <sz val="16"/>
            <rFont val="Times New Roman"/>
            <family val="1"/>
            <charset val="204"/>
          </rPr>
          <t>в том числе спортивных сборных команд Российской Федерации.</t>
        </r>
        <r>
          <rPr>
            <sz val="16"/>
            <color rgb="FFFF0000"/>
            <rFont val="Times New Roman"/>
            <family val="1"/>
            <charset val="204"/>
          </rPr>
          <t xml:space="preserve">
</t>
        </r>
      </is>
    </nc>
  </rcc>
  <rfmt sheetId="1" sqref="B46:B49" start="0" length="2147483647">
    <dxf>
      <font>
        <color auto="1"/>
      </font>
    </dxf>
  </rfmt>
  <rfmt sheetId="1" sqref="B50" start="0" length="2147483647">
    <dxf>
      <font>
        <color auto="1"/>
      </font>
    </dxf>
  </rfmt>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5:C48" start="0" length="2147483647">
    <dxf>
      <font>
        <color auto="1"/>
      </font>
    </dxf>
  </rfmt>
  <rfmt sheetId="1" sqref="D45:D48" start="0" length="2147483647">
    <dxf>
      <font>
        <color auto="1"/>
      </font>
    </dxf>
  </rfmt>
  <rcc rId="221" sId="1" numFmtId="4">
    <oc r="G46">
      <v>852.17</v>
    </oc>
    <nc r="G46">
      <v>922.68</v>
    </nc>
  </rcc>
  <rcc rId="222" sId="1" numFmtId="4">
    <oc r="G47">
      <v>7896.49</v>
    </oc>
    <nc r="G47">
      <v>12321.22</v>
    </nc>
  </rcc>
  <rcc rId="223" sId="1" numFmtId="4">
    <oc r="G48">
      <v>461.96</v>
    </oc>
    <nc r="G48">
      <v>697.05</v>
    </nc>
  </rcc>
  <rfmt sheetId="1" sqref="G45:H48" start="0" length="2147483647">
    <dxf>
      <font>
        <color auto="1"/>
      </font>
    </dxf>
  </rfmt>
  <rcc rId="224" sId="1" numFmtId="4">
    <oc r="E46">
      <v>852.17</v>
    </oc>
    <nc r="E46">
      <v>922.68</v>
    </nc>
  </rcc>
  <rcc rId="225" sId="1" numFmtId="4">
    <oc r="E47">
      <v>7896.49</v>
    </oc>
    <nc r="E47">
      <v>12321.22</v>
    </nc>
  </rcc>
  <rfmt sheetId="1" sqref="E45:F48" start="0" length="2147483647">
    <dxf>
      <font>
        <color auto="1"/>
      </font>
    </dxf>
  </rfmt>
  <rfmt sheetId="1" sqref="I45:I48" start="0" length="2147483647">
    <dxf>
      <font>
        <color auto="1"/>
      </font>
    </dxf>
  </rfmt>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 sId="1">
    <oc r="J45"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Заключены и оплачены договоры на поставку борцовок, спортивной одежды, шахматных часов, помоста, мягкого инвентаря, стойки для пауэрлифтинга, спортивных костюмов, на приобретение спортивного инвентаря и экипировки, музыкальной системы, мячей. Проведены тренировочные мероприятия по плаванию, тхэквондо, рукопашному бою, самбо, кикбоксингу, каратэ, танцевальному спорту, армреслингу, боксу, дзюдо, гиревому спорту, спортивной аэробике,</t>
        </r>
        <r>
          <rPr>
            <sz val="16"/>
            <color rgb="FFFF0000"/>
            <rFont val="Times New Roman"/>
            <family val="1"/>
            <charset val="204"/>
          </rPr>
          <t xml:space="preserve"> </t>
        </r>
        <r>
          <rPr>
            <sz val="16"/>
            <rFont val="Times New Roman"/>
            <family val="1"/>
            <charset val="204"/>
          </rPr>
          <t xml:space="preserve">пауэрлифтингу. </t>
        </r>
        <r>
          <rPr>
            <sz val="16"/>
            <color rgb="FFFF0000"/>
            <rFont val="Times New Roman"/>
            <family val="1"/>
            <charset val="204"/>
          </rPr>
          <t xml:space="preserve">Бюджетные ассигнования освоены в полном объеме.     
</t>
        </r>
        <r>
          <rPr>
            <sz val="16"/>
            <rFont val="Times New Roman"/>
            <family val="1"/>
            <charset val="204"/>
          </rPr>
          <t>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t>
        </r>
        <r>
          <rPr>
            <sz val="16"/>
            <color rgb="FFFF0000"/>
            <rFont val="Times New Roman"/>
            <family val="1"/>
            <charset val="204"/>
          </rPr>
          <t xml:space="preserve"> </t>
        </r>
        <r>
          <rPr>
            <sz val="16"/>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Заключены и оплачены договоры на приобретение спортивной экипировки, фармакологии, спортивного инвентаря, на поставку кроссовок, табло для борьбы, набивные мячи, татами. Проведены тренировочные мероприятия по дзюдо. </t>
        </r>
        <r>
          <rPr>
            <sz val="16"/>
            <color rgb="FFFF0000"/>
            <rFont val="Times New Roman"/>
            <family val="1"/>
            <charset val="204"/>
          </rPr>
          <t xml:space="preserve">Бюджетные ассигнования освоены в полном объеме.                                                            
</t>
        </r>
      </is>
    </oc>
    <nc r="J45"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Заключены и оплачены договоры на поставку борцовок, спортивной одежды, шахматных часов, помоста, мягкого инвентаря, стойки для пауэрлифтинга, спортивных костюмов, на приобретение спортивного инвентаря и экипировки, музыкальной системы, мячей. Проведены тренировочные мероприятия по плаванию, тхэквондо, рукопашному бою, самбо, кикбоксингу, каратэ, танцевальному спорту, армреслингу, боксу, дзюдо, гиревому спорту, спортивной аэробике,</t>
        </r>
        <r>
          <rPr>
            <sz val="16"/>
            <color rgb="FFFF0000"/>
            <rFont val="Times New Roman"/>
            <family val="1"/>
            <charset val="204"/>
          </rPr>
          <t xml:space="preserve"> </t>
        </r>
        <r>
          <rPr>
            <sz val="16"/>
            <rFont val="Times New Roman"/>
            <family val="1"/>
            <charset val="204"/>
          </rPr>
          <t xml:space="preserve">пауэрлифтингу. Бюджетные ассигнования освоены в полном объеме.     </t>
        </r>
        <r>
          <rPr>
            <sz val="16"/>
            <color rgb="FFFF0000"/>
            <rFont val="Times New Roman"/>
            <family val="1"/>
            <charset val="204"/>
          </rPr>
          <t xml:space="preserve">
</t>
        </r>
        <r>
          <rPr>
            <sz val="16"/>
            <rFont val="Times New Roman"/>
            <family val="1"/>
            <charset val="204"/>
          </rPr>
          <t>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t>
        </r>
        <r>
          <rPr>
            <sz val="16"/>
            <color rgb="FFFF0000"/>
            <rFont val="Times New Roman"/>
            <family val="1"/>
            <charset val="204"/>
          </rPr>
          <t xml:space="preserve"> </t>
        </r>
        <r>
          <rPr>
            <sz val="16"/>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Заключены и оплачены договоры на приобретение спортивной экипировки, фармакологии, спортивного инвентаря, на поставку кроссовок, табло для борьбы, набивные мячи, татами. Проведены тренировочные мероприятия по дзюдо. Бюджетные ассигнования освоены в полном объеме.                                                            
</t>
        </r>
        <r>
          <rPr>
            <sz val="16"/>
            <color rgb="FFFF0000"/>
            <rFont val="Times New Roman"/>
            <family val="1"/>
            <charset val="204"/>
          </rPr>
          <t xml:space="preserve">
</t>
        </r>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 sId="1" odxf="1" dxf="1">
    <oc r="B51" t="inlineStr">
      <is>
        <r>
          <t xml:space="preserve">Государственная программа "Поддержка занятости населения"
</t>
        </r>
        <r>
          <rPr>
            <sz val="16"/>
            <color rgb="FFFF0000"/>
            <rFont val="Times New Roman"/>
            <family val="2"/>
            <charset val="204"/>
          </rPr>
          <t>1.</t>
        </r>
        <r>
          <rPr>
            <b/>
            <sz val="16"/>
            <color rgb="FFFF0000"/>
            <rFont val="Times New Roman"/>
            <family val="2"/>
            <charset val="204"/>
          </rPr>
          <t xml:space="preserve"> </t>
        </r>
        <r>
          <rPr>
            <sz val="16"/>
            <color rgb="FFFF0000"/>
            <rFont val="Times New Roman"/>
            <family val="2"/>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                                                                                                                                     </t>
        </r>
      </is>
    </oc>
    <nc r="B51" t="inlineStr">
      <is>
        <r>
          <rPr>
            <b/>
            <sz val="16"/>
            <rFont val="Times New Roman"/>
            <family val="1"/>
            <charset val="204"/>
          </rPr>
          <t xml:space="preserve">Государственная программа "Поддержка занятости населения"
</t>
        </r>
        <r>
          <rPr>
            <sz val="16"/>
            <rFont val="Times New Roman"/>
            <family val="1"/>
            <charset val="204"/>
          </rPr>
          <t>1.</t>
        </r>
        <r>
          <rPr>
            <b/>
            <sz val="16"/>
            <rFont val="Times New Roman"/>
            <family val="1"/>
            <charset val="204"/>
          </rPr>
          <t xml:space="preserve"> </t>
        </r>
        <r>
          <rPr>
            <sz val="16"/>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rFont val="Times New Roman"/>
            <family val="1"/>
            <charset val="204"/>
          </rPr>
          <t xml:space="preserve">2. Иные межбюджетные трансферты на реализацию  мероприятий по содействию трудоустройству граждан.                                                                                                                                     </t>
        </r>
      </is>
    </nc>
    <odxf>
      <font>
        <sz val="16"/>
        <color rgb="FFFF0000"/>
      </font>
    </odxf>
    <ndxf>
      <font>
        <sz val="16"/>
        <color rgb="FFFF0000"/>
      </font>
    </ndxf>
  </rcc>
  <rfmt sheetId="1" sqref="B52:B53" start="0" length="2147483647">
    <dxf>
      <font>
        <color auto="1"/>
      </font>
    </dxf>
  </rfmt>
  <rfmt sheetId="1" sqref="B54:B56" start="0" length="2147483647">
    <dxf>
      <font>
        <color auto="1"/>
      </font>
    </dxf>
  </rfmt>
  <rfmt sheetId="1" sqref="C51:C53" start="0" length="2147483647">
    <dxf>
      <font>
        <color auto="1"/>
      </font>
    </dxf>
  </rfmt>
  <rcc rId="228" sId="1" numFmtId="4">
    <oc r="D53">
      <v>12933.95</v>
    </oc>
    <nc r="D53">
      <v>12613.63</v>
    </nc>
  </rcc>
  <rfmt sheetId="1" sqref="D51:D53" start="0" length="2147483647">
    <dxf>
      <font>
        <color auto="1"/>
      </font>
    </dxf>
  </rfmt>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 sId="1" numFmtId="4">
    <oc r="G53">
      <v>7669.86</v>
    </oc>
    <nc r="G53">
      <v>11628.11</v>
    </nc>
  </rcc>
  <rcc rId="233" sId="1" numFmtId="4">
    <oc r="E53">
      <v>10501.78</v>
    </oc>
    <nc r="E53">
      <v>11628.52</v>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51:F53" start="0" length="2147483647">
    <dxf>
      <font>
        <color auto="1"/>
      </font>
    </dxf>
  </rfmt>
  <rcc rId="234" sId="1">
    <oc r="I53">
      <f>665.58+46.47+4025.7+8196.2</f>
    </oc>
    <nc r="I53">
      <f>665.58+46.47+4025.7+985.1</f>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 sId="1">
    <oc r="J51" t="inlineStr">
      <is>
        <r>
          <rPr>
            <u/>
            <sz val="16"/>
            <color rgb="FFFF0000"/>
            <rFont val="Times New Roman"/>
            <family val="1"/>
            <charset val="204"/>
          </rPr>
          <t>АГ:</t>
        </r>
        <r>
          <rPr>
            <sz val="16"/>
            <color rgb="FFFF0000"/>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01.12.2020 произведена выплата заработной платы за январь-октябрь и первую половину ноября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is>
    </oc>
    <nc r="J51" t="inlineStr">
      <is>
        <r>
          <rPr>
            <u/>
            <sz val="16"/>
            <color rgb="FFFF0000"/>
            <rFont val="Times New Roman"/>
            <family val="1"/>
            <charset val="204"/>
          </rPr>
          <t>АГ:</t>
        </r>
        <r>
          <rPr>
            <sz val="16"/>
            <color rgb="FFFF0000"/>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01.12.2020 произведена выплата заработной платы за январь-октябрь и первую половину ноября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 sId="1">
    <oc r="J51" t="inlineStr">
      <is>
        <r>
          <rPr>
            <u/>
            <sz val="16"/>
            <color rgb="FFFF0000"/>
            <rFont val="Times New Roman"/>
            <family val="1"/>
            <charset val="204"/>
          </rPr>
          <t>АГ:</t>
        </r>
        <r>
          <rPr>
            <sz val="16"/>
            <color rgb="FFFF0000"/>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01.12.2020 произведена выплата заработной платы за январь-октябрь и первую половину ноября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is>
    </oc>
    <nc r="J51" t="inlineStr">
      <is>
        <r>
          <rPr>
            <u/>
            <sz val="16"/>
            <color rgb="FFFF0000"/>
            <rFont val="Times New Roman"/>
            <family val="1"/>
            <charset val="204"/>
          </rPr>
          <t>АГ:</t>
        </r>
        <r>
          <rPr>
            <sz val="16"/>
            <color rgb="FFFF0000"/>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01.12.2020 произведена выплата заработной платы за январь-октябрь и первую половину ноября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7" sId="1">
    <oc r="J51" t="inlineStr">
      <is>
        <r>
          <rPr>
            <u/>
            <sz val="16"/>
            <color rgb="FFFF0000"/>
            <rFont val="Times New Roman"/>
            <family val="1"/>
            <charset val="204"/>
          </rPr>
          <t>АГ:</t>
        </r>
        <r>
          <rPr>
            <sz val="16"/>
            <color rgb="FFFF0000"/>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01.12.2020 произведена выплата заработной платы за январь-октябрь и первую половину ноября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is>
    </oc>
    <nc r="J51" t="inlineStr">
      <is>
        <r>
          <rPr>
            <u/>
            <sz val="16"/>
            <color rgb="FFFF0000"/>
            <rFont val="Times New Roman"/>
            <family val="1"/>
            <charset val="204"/>
          </rPr>
          <t>АГ:</t>
        </r>
        <r>
          <rPr>
            <sz val="16"/>
            <color rgb="FFFF0000"/>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01.12.2020 произведена выплата заработной платы за январь-октябрь и первую половину ноября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 xml:space="preserve">985,10 тыс. руб. - </t>
        </r>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 sId="1">
    <o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color rgb="FFFF0000"/>
            <rFont val="Times New Roman"/>
            <family val="1"/>
            <charset val="204"/>
          </rPr>
          <t>АГ(ДК):</t>
        </r>
        <r>
          <rPr>
            <sz val="16"/>
            <color rgb="FFFF0000"/>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Планируется заключение и оплата договоров на формирование и доставку продуктовых наборов для организации осеннего лагеря с дневным пребыванием детей в заочном формате с использованием дистанционных технологий. 
-834,36 тыс. руб. ожидаемый остаток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планируется к перераспределению на выплату заработной платы работникам муниципальных учреждений и выплату начислений на оплату труда в целях достижения целеых показателей уровня средней заработной платы педагогических работников.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- 21 842,02 тыс.руб. - ожидаемый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51:H53" start="0" length="2147483647">
    <dxf>
      <font>
        <color auto="1"/>
      </font>
    </dxf>
  </rfmt>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 sId="1">
    <oc r="I53">
      <f>665.58+46.47+4025.7+985.1</f>
    </oc>
    <nc r="I53">
      <f>665.58+4025.7+985.1</f>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27:C232" start="0" length="2147483647">
    <dxf>
      <font>
        <color auto="1"/>
      </font>
    </dxf>
  </rfmt>
  <rfmt sheetId="1" sqref="D227:D230" start="0" length="2147483647">
    <dxf>
      <font>
        <color auto="1"/>
      </font>
    </dxf>
  </rfmt>
  <rfmt sheetId="1" sqref="E227:F230" start="0" length="2147483647">
    <dxf>
      <font>
        <color auto="1"/>
      </font>
    </dxf>
  </rfmt>
  <rfmt sheetId="1" sqref="G227:H230" start="0" length="2147483647">
    <dxf>
      <font>
        <color auto="1"/>
      </font>
    </dxf>
  </rfmt>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 sId="1">
    <oc r="J227"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2"/>
            <charset val="204"/>
          </rPr>
          <t xml:space="preserve">                                                                                                                                     </t>
        </r>
        <r>
          <rPr>
            <sz val="16"/>
            <rFont val="Times New Roman"/>
            <family val="1"/>
            <charset val="204"/>
          </rPr>
          <t>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is>
    </oc>
    <nc r="J227"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rFont val="Times New Roman"/>
            <family val="1"/>
            <charset val="204"/>
          </rPr>
          <t>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 sId="1" numFmtId="4">
    <oc r="I229">
      <v>106.7</v>
    </oc>
    <nc r="I229"/>
  </rcc>
  <rcc rId="248" sId="1">
    <oc r="I230">
      <v>248.97</v>
    </oc>
    <nc r="I230"/>
  </rc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2" sId="1" numFmtId="4">
    <oc r="I46">
      <v>922.68</v>
    </oc>
    <nc r="I46"/>
  </rcc>
  <rcc rId="253" sId="1" numFmtId="4">
    <oc r="I47">
      <v>12321.22</v>
    </oc>
    <nc r="I47"/>
  </rcc>
  <rcc rId="254" sId="1" numFmtId="4">
    <oc r="I48">
      <v>697.05</v>
    </oc>
    <nc r="I48"/>
  </rcc>
  <rcc rId="255" sId="1" numFmtId="4">
    <oc r="I40">
      <v>879.58</v>
    </oc>
    <nc r="I40"/>
  </rcc>
  <rcc rId="256" sId="1">
    <oc r="I41">
      <f>2603.42+224.6</f>
    </oc>
    <nc r="I41"/>
  </rcc>
  <rcc rId="257" sId="1" numFmtId="4">
    <oc r="I42">
      <v>292.08999999999997</v>
    </oc>
    <nc r="I42"/>
  </rcc>
  <rcc rId="258" sId="1">
    <oc r="I39">
      <f>I41+I42+I40</f>
    </oc>
    <nc r="I39"/>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98:B200" start="0" length="2147483647">
    <dxf>
      <font>
        <color auto="1"/>
      </font>
    </dxf>
  </rfmt>
  <rcc rId="259" sId="1">
    <o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t>
        </r>
        <r>
          <rPr>
            <sz val="16"/>
            <color rgb="FFFF0000"/>
            <rFont val="Times New Roman"/>
            <family val="1"/>
            <charset val="204"/>
          </rPr>
          <t xml:space="preserve">
      </t>
        </r>
        <r>
          <rPr>
            <sz val="16"/>
            <rFont val="Times New Roman"/>
            <family val="1"/>
            <charset val="204"/>
          </rPr>
          <t xml:space="preserve">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color rgb="FFFF0000"/>
            <rFont val="Times New Roman"/>
            <family val="1"/>
            <charset val="204"/>
          </rPr>
          <t xml:space="preserve">
    </t>
        </r>
        <r>
          <rPr>
            <sz val="16"/>
            <rFont val="Times New Roman"/>
            <family val="1"/>
            <charset val="204"/>
          </rPr>
          <t xml:space="preserve">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t>
        </r>
        <r>
          <rPr>
            <sz val="16"/>
            <color rgb="FFFF0000"/>
            <rFont val="Times New Roman"/>
            <family val="1"/>
            <charset val="204"/>
          </rPr>
          <t xml:space="preserve">
     </t>
        </r>
        <r>
          <rPr>
            <sz val="16"/>
            <rFont val="Times New Roman"/>
            <family val="1"/>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t>
        </r>
        <r>
          <rPr>
            <sz val="16"/>
            <color rgb="FFFF0000"/>
            <rFont val="Times New Roman"/>
            <family val="1"/>
            <charset val="204"/>
          </rPr>
          <t xml:space="preserve">
       </t>
        </r>
        <r>
          <rPr>
            <sz val="16"/>
            <rFont val="Times New Roman"/>
            <family val="1"/>
            <charset val="204"/>
          </rPr>
          <t xml:space="preserve">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t>
        </r>
        <r>
          <rPr>
            <sz val="16"/>
            <color rgb="FFFF0000"/>
            <rFont val="Times New Roman"/>
            <family val="1"/>
            <charset val="204"/>
          </rPr>
          <t xml:space="preserve">
        Прием документов на предоставление субсидий осуществлялся с 20.04.2020 года по 01.06.2020 включительно. 
- предоставление неотложных мер поддержки субъектам малого и среднего предпринимательства, осуществляющим деятельность в отраслях, пострадавших от распространения новой коронавирусной инфекции, в виде возмещения затрат в 2020 году на аренду (субаренду) нежилых помещений, находящихся в коммерческой собственности, на жилищно-коммунальные услуги, на коммунальные услуги.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осуществлялся с 03.08.2020 по 25.09.2020 включительно.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t>
        </r>
        <r>
          <rPr>
            <sz val="16"/>
            <color rgb="FFFF0000"/>
            <rFont val="Times New Roman"/>
            <family val="1"/>
            <charset val="204"/>
          </rPr>
          <t xml:space="preserve">
      </t>
        </r>
        <r>
          <rPr>
            <sz val="16"/>
            <rFont val="Times New Roman"/>
            <family val="1"/>
            <charset val="204"/>
          </rPr>
          <t xml:space="preserve">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color rgb="FFFF0000"/>
            <rFont val="Times New Roman"/>
            <family val="1"/>
            <charset val="204"/>
          </rPr>
          <t xml:space="preserve">
    </t>
        </r>
        <r>
          <rPr>
            <sz val="16"/>
            <rFont val="Times New Roman"/>
            <family val="1"/>
            <charset val="204"/>
          </rPr>
          <t xml:space="preserve">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t>
        </r>
        <r>
          <rPr>
            <sz val="16"/>
            <color rgb="FFFF0000"/>
            <rFont val="Times New Roman"/>
            <family val="1"/>
            <charset val="204"/>
          </rPr>
          <t xml:space="preserve">
     </t>
        </r>
        <r>
          <rPr>
            <sz val="16"/>
            <rFont val="Times New Roman"/>
            <family val="1"/>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t>
        </r>
        <r>
          <rPr>
            <sz val="16"/>
            <color rgb="FFFF0000"/>
            <rFont val="Times New Roman"/>
            <family val="1"/>
            <charset val="204"/>
          </rPr>
          <t xml:space="preserve">
       </t>
        </r>
        <r>
          <rPr>
            <sz val="16"/>
            <rFont val="Times New Roman"/>
            <family val="1"/>
            <charset val="204"/>
          </rPr>
          <t xml:space="preserve">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t>
        </r>
        <r>
          <rPr>
            <sz val="16"/>
            <color rgb="FFFF0000"/>
            <rFont val="Times New Roman"/>
            <family val="1"/>
            <charset val="204"/>
          </rPr>
          <t xml:space="preserve">
        В течении 2020 года было приняти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nc>
  </rcc>
  <rfmt sheetId="1" sqref="J195:J200" start="0" length="2147483647">
    <dxf>
      <font>
        <color auto="1"/>
      </font>
    </dxf>
  </rfmt>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88:XFD188" start="0" length="2147483647">
    <dxf>
      <font>
        <color auto="1"/>
      </font>
    </dxf>
  </rfmt>
  <rfmt sheetId="1" sqref="A38:XFD38" start="0" length="2147483647">
    <dxf>
      <font>
        <color auto="1"/>
      </font>
    </dxf>
  </rfmt>
  <rfmt sheetId="1" sqref="I53" start="0" length="2147483647">
    <dxf>
      <font>
        <color auto="1"/>
      </font>
    </dxf>
  </rfmt>
  <rcc rId="260" sId="1">
    <oc r="J51" t="inlineStr">
      <is>
        <r>
          <rPr>
            <u/>
            <sz val="16"/>
            <color rgb="FFFF0000"/>
            <rFont val="Times New Roman"/>
            <family val="1"/>
            <charset val="204"/>
          </rPr>
          <t>АГ:</t>
        </r>
        <r>
          <rPr>
            <sz val="16"/>
            <color rgb="FFFF0000"/>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01.12.2020 произведена выплата заработной платы за январь-октябрь и первую половину ноября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 xml:space="preserve">985,10 тыс. руб. -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 xml:space="preserve">985,10 тыс. руб. - </t>
        </r>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 sId="1" numFmtId="4">
    <oc r="E213">
      <v>23770.63</v>
    </oc>
    <nc r="E213">
      <v>29017.3</v>
    </nc>
  </rcc>
  <rcc rId="262" sId="1" numFmtId="4">
    <oc r="G213">
      <v>23700.17</v>
    </oc>
    <nc r="G213">
      <v>29017.3</v>
    </nc>
  </rcc>
  <rcc rId="263" sId="1">
    <oc r="I213">
      <f>D213</f>
    </oc>
    <nc r="I213">
      <f>D213-G213</f>
    </nc>
  </rcc>
  <rcc rId="264" sId="1">
    <oc r="I215">
      <f>D215</f>
    </oc>
    <nc r="I215">
      <f>D215-G215</f>
    </nc>
  </rcc>
  <rcc rId="265" sId="1" numFmtId="4">
    <oc r="E214">
      <v>6608.4</v>
    </oc>
    <nc r="E214">
      <v>6781.4</v>
    </nc>
  </rcc>
  <rcc rId="266" sId="1" numFmtId="4">
    <oc r="G214">
      <v>5589.8</v>
    </oc>
    <nc r="G214">
      <v>6733</v>
    </nc>
  </rcc>
  <rcc rId="267" sId="1">
    <oc r="I214">
      <f>D214</f>
    </oc>
    <nc r="I214">
      <f>D214-G214</f>
    </nc>
  </rcc>
  <rfmt sheetId="1" sqref="B212:I218" start="0" length="2147483647">
    <dxf>
      <font>
        <color auto="1"/>
      </font>
    </dxf>
  </rfmt>
  <rfmt sheetId="1" sqref="J212" start="0" length="0">
    <dxf>
      <font>
        <sz val="16"/>
        <color rgb="FFFF0000"/>
      </font>
    </dxf>
  </rfmt>
  <rcc rId="268" sId="1">
    <oc r="J212" t="inlineStr">
      <is>
        <r>
          <t xml:space="preserve">АГ: </t>
        </r>
        <r>
          <rPr>
            <sz val="16"/>
            <color rgb="FFFF0000"/>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январь-октябрь и первую половину ноября.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oc>
    <nc r="J212" t="inlineStr">
      <is>
        <r>
          <rPr>
            <u/>
            <sz val="16"/>
            <rFont val="Times New Roman"/>
            <family val="1"/>
            <charset val="204"/>
          </rP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2"/>
            <charset val="204"/>
          </rPr>
          <t xml:space="preserve">    
</t>
        </r>
      </is>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22:D222" start="0" length="2147483647">
    <dxf>
      <font>
        <color auto="1"/>
      </font>
    </dxf>
  </rfmt>
  <rfmt sheetId="1" sqref="B222:I222" start="0" length="2147483647">
    <dxf>
      <font>
        <color auto="1"/>
      </font>
    </dxf>
  </rfmt>
  <rcc rId="269" sId="1" numFmtId="4">
    <oc r="D223">
      <v>12095.2</v>
    </oc>
    <nc r="D223">
      <v>12022.6</v>
    </nc>
  </rcc>
  <rcc rId="270" sId="1" numFmtId="4">
    <oc r="E223">
      <v>10904.37</v>
    </oc>
    <nc r="E223">
      <v>12022.56</v>
    </nc>
  </rcc>
  <rcc rId="271" sId="1" numFmtId="4">
    <oc r="G223">
      <v>10198.129999999999</v>
    </oc>
    <nc r="G223">
      <v>12019.03</v>
    </nc>
  </rcc>
  <rcc rId="272" sId="1">
    <oc r="I222">
      <f>D222-0.05</f>
    </oc>
    <nc r="I222">
      <f>D222-G222</f>
    </nc>
  </rcc>
  <rcc rId="273" sId="1" odxf="1" dxf="1">
    <oc r="I223">
      <f>D223-72.64</f>
    </oc>
    <nc r="I223">
      <f>D223-G223</f>
    </nc>
    <odxf>
      <font>
        <sz val="20"/>
        <color rgb="FFFF0000"/>
      </font>
    </odxf>
    <ndxf>
      <font>
        <sz val="20"/>
        <color auto="1"/>
      </font>
    </ndxf>
  </rcc>
  <rcc rId="274" sId="1" odxf="1" dxf="1">
    <oc r="I224">
      <f>D224-0.73</f>
    </oc>
    <nc r="I224">
      <f>D224-G224</f>
    </nc>
    <odxf>
      <font>
        <sz val="20"/>
        <color rgb="FFFF0000"/>
      </font>
    </odxf>
    <ndxf>
      <font>
        <sz val="20"/>
        <color auto="1"/>
      </font>
    </ndxf>
  </rcc>
  <rcc rId="275" sId="1" odxf="1" dxf="1">
    <oc r="I225">
      <f>D225</f>
    </oc>
    <nc r="I225">
      <f>D225-G225</f>
    </nc>
    <odxf>
      <font>
        <sz val="20"/>
        <color rgb="FFFF0000"/>
      </font>
    </odxf>
    <ndxf>
      <font>
        <sz val="20"/>
        <color auto="1"/>
      </font>
    </ndxf>
  </rcc>
  <rcc rId="276" sId="1" odxf="1" dxf="1">
    <nc r="I226">
      <f>D226-G226</f>
    </nc>
    <odxf>
      <font>
        <sz val="20"/>
        <color rgb="FFFF0000"/>
      </font>
    </odxf>
    <ndxf>
      <font>
        <sz val="20"/>
        <color auto="1"/>
      </font>
    </ndxf>
  </rcc>
  <rfmt sheetId="1" sqref="B222:I223" start="0" length="2147483647">
    <dxf>
      <font>
        <color auto="1"/>
      </font>
    </dxf>
  </rfmt>
  <rcc rId="277" sId="1" numFmtId="4">
    <oc r="D224">
      <v>1870.54</v>
    </oc>
    <nc r="D224">
      <v>1869.81</v>
    </nc>
  </rcc>
  <rcc rId="278" sId="1" numFmtId="4">
    <oc r="G224">
      <f>E224</f>
    </oc>
    <nc r="G224">
      <v>1851.91</v>
    </nc>
  </rcc>
  <rcc rId="279" sId="1" numFmtId="4">
    <oc r="E224">
      <v>1608.81</v>
    </oc>
    <nc r="E224">
      <f>G224</f>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19:I226" start="0" length="2147483647">
    <dxf>
      <font>
        <color auto="1"/>
      </font>
    </dxf>
  </rfmt>
  <rcc rId="280" sId="1">
    <oc r="J219"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январь-октябрь и первую половину ноября,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Ожидаемое неисполнение составит 0,05 тыс.рублей.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01.12.2020 заключен контракт на приобретение цифровых камер АПК "Безопасный город" и договор на поставку купольной видеокамеры.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Планируется заключить контракт на проведение обучающих семинаров для руководителей и сотрудников органов местного самоуправления.
       Ожидаемое неисполнение составит 73,37 тыс.рублей, в том числе за счет бюджета автономного округа 72,64 тыс. рублей и 0,73 тыс. рублей за счет средств местного бюджета.  
     </t>
        </r>
        <r>
          <rPr>
            <u/>
            <sz val="16"/>
            <color rgb="FFFF0000"/>
            <rFont val="Times New Roman"/>
            <family val="2"/>
            <charset val="204"/>
          </rPr>
          <t/>
        </r>
      </is>
    </oc>
    <nc r="J21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t>
        </r>
        <r>
          <rPr>
            <sz val="16"/>
            <color rgb="FFFF0000"/>
            <rFont val="Times New Roman"/>
            <family val="1"/>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 xml:space="preserve">
          На 01.12.2020 заключен контракт на приобретение цифровых камер АПК "Безопасный город" и договор на поставку купольной видеокамеры.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Планируется заключить контракт на проведение обучающих семинаров для руководителей и сотрудников органов местного самоуправления.
       Ожидаемое неисполнение составит 73,37 тыс.рублей, в том числе за счет бюджета автономного округа 72,64 тыс. рублей и 0,73 тыс. рублей за счет средств местного бюджета.  
     </t>
        </r>
        <r>
          <rPr>
            <u/>
            <sz val="16"/>
            <color rgb="FFFF0000"/>
            <rFont val="Times New Roman"/>
            <family val="2"/>
            <charset val="204"/>
          </rPr>
          <t/>
        </r>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4" start="0" length="2147483647">
    <dxf>
      <font>
        <color auto="1"/>
      </font>
    </dxf>
  </rfmt>
  <rcc rId="281" sId="1" numFmtId="4">
    <oc r="D34">
      <v>459937.29</v>
    </oc>
    <nc r="D34">
      <v>475872.3</v>
    </nc>
  </rcc>
  <rcc rId="282" sId="1" numFmtId="4">
    <oc r="G34">
      <v>286979.36</v>
    </oc>
    <nc r="G34">
      <v>331659.11</v>
    </nc>
  </rcc>
  <rcc rId="283" sId="1" numFmtId="4">
    <oc r="E34">
      <v>410866.91</v>
    </oc>
    <nc r="E34">
      <v>335596.95</v>
    </nc>
  </rcc>
  <rcc rId="284" sId="1">
    <oc r="I34">
      <f>4115.1+235857.82+426.96+219404.99</f>
    </oc>
    <nc r="I34">
      <f>D34-G34</f>
    </nc>
  </rcc>
  <rfmt sheetId="1" sqref="B31:I36" start="0" length="2147483647">
    <dxf>
      <font>
        <color auto="1"/>
      </font>
    </dxf>
  </rfmt>
  <rcc rId="285" sId="1">
    <oc r="J31" t="inlineStr">
      <is>
        <r>
          <rPr>
            <u/>
            <sz val="16"/>
            <color rgb="FFFF0000"/>
            <rFont val="Times New Roman"/>
            <family val="1"/>
            <charset val="204"/>
          </rPr>
          <t>АГ:</t>
        </r>
        <r>
          <rPr>
            <sz val="16"/>
            <color rgb="FFFF0000"/>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01.12.2020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01.12.2020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7:XFD37" start="0" length="2147483647">
    <dxf>
      <font>
        <color auto="1"/>
      </font>
    </dxf>
  </rfmt>
  <rfmt sheetId="1" sqref="J39:J44" start="0" length="2147483647">
    <dxf>
      <font>
        <color auto="1"/>
      </font>
    </dxf>
  </rfmt>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 sId="1">
    <oc r="J156" t="inlineStr">
      <is>
        <t xml:space="preserve">В 2020 году за счет средств окружного бюджета приобретены конверты и бумага. Ожидаемое неисполнение составит 0,01 тыс.рублей.  </t>
      </is>
    </oc>
    <nc r="J156" t="inlineStr">
      <is>
        <t>В 2020 году за счет средств окружного бюджета приобретены конверты и бумага.</t>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56:J161" start="0" length="2147483647">
    <dxf>
      <font>
        <color auto="1"/>
      </font>
    </dxf>
  </rfmt>
  <rcc rId="287" sId="1">
    <o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t>
        </r>
      </is>
    </oc>
    <n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t>
        </r>
        <r>
          <rPr>
            <sz val="16"/>
            <color rgb="FFFF0000"/>
            <rFont val="Times New Roman"/>
            <family val="1"/>
            <charset val="204"/>
          </rPr>
          <t xml:space="preserve">- 2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t>
        </r>
      </is>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89:J194" start="0" length="2147483647">
    <dxf>
      <font>
        <color auto="1"/>
      </font>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 sId="1">
    <oc r="B21" t="inlineStr">
      <is>
        <r>
          <t xml:space="preserve">Государственная программа "Развитие образования"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cv guid="{3EEA7E1A-5F2B-4408-A34C-1F0223B5B245}" action="delete"/>
  <rdn rId="0" localSheetId="1" customView="1" name="Z_3EEA7E1A_5F2B_4408_A34C_1F0223B5B245_.wvu.FilterData" hidden="1" oldHidden="1">
    <formula>'на 01.10.2020'!$A$7:$J$433</formula>
    <oldFormula>'на 01.10.2020'!$A$7:$J$433</oldFormula>
  </rdn>
  <rcv guid="{3EEA7E1A-5F2B-4408-A34C-1F0223B5B245}"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2"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3"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 xml:space="preserve">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t>
        </r>
        <r>
          <rPr>
            <sz val="16"/>
            <rFont val="Times New Roman"/>
            <family val="1"/>
            <charset val="204"/>
          </rPr>
          <t xml:space="preserve">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t>
        </r>
        <r>
          <rPr>
            <sz val="16"/>
            <color rgb="FFFF0000"/>
            <rFont val="Times New Roman"/>
            <family val="1"/>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6:B30" start="0" length="2147483647">
    <dxf>
      <font>
        <color auto="1"/>
      </font>
    </dxf>
  </rfmt>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 sId="1" numFmtId="4">
    <oc r="C27">
      <v>14660538.6</v>
    </oc>
    <nc r="C27">
      <v>14295301.9</v>
    </nc>
  </rcc>
  <rfmt sheetId="1" sqref="C27" start="0" length="2147483647">
    <dxf>
      <font>
        <color auto="1"/>
      </font>
    </dxf>
  </rfmt>
  <rfmt sheetId="1" sqref="C26" start="0" length="2147483647">
    <dxf>
      <font>
        <color auto="1"/>
      </font>
    </dxf>
  </rfmt>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9:I29" start="0" length="2147483647">
    <dxf>
      <font>
        <color auto="1"/>
      </font>
    </dxf>
  </rfmt>
  <rcc rId="299" sId="1">
    <oc r="I29">
      <v>194.42</v>
    </oc>
    <nc r="I29">
      <f>D29-G29</f>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0" sId="1" numFmtId="4">
    <oc r="D27">
      <v>14162027.73</v>
    </oc>
    <nc r="D27">
      <v>14046759.119999999</v>
    </nc>
  </rcc>
  <rfmt sheetId="1" sqref="D27" start="0" length="2147483647">
    <dxf>
      <font>
        <color auto="1"/>
      </font>
    </dxf>
  </rfmt>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 sId="1" numFmtId="4">
    <oc r="E27">
      <v>11448464.49</v>
    </oc>
    <nc r="E27">
      <v>13795388.41</v>
    </nc>
  </rcc>
  <rfmt sheetId="1" sqref="E27" start="0" length="2147483647">
    <dxf>
      <font>
        <color auto="1"/>
      </font>
    </dxf>
  </rfmt>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 sId="1" numFmtId="4">
    <oc r="G27">
      <v>10895242.34</v>
    </oc>
    <nc r="G27">
      <v>13792444.07</v>
    </nc>
  </rcc>
  <rfmt sheetId="1" sqref="G27" start="0" length="2147483647">
    <dxf>
      <font>
        <color auto="1"/>
      </font>
    </dxf>
  </rfmt>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6" start="0" length="2147483647">
    <dxf>
      <font>
        <color auto="1"/>
      </font>
    </dxf>
  </rfmt>
  <rcc rId="303" sId="1" numFmtId="4">
    <oc r="G26">
      <v>227801.97</v>
    </oc>
    <nc r="G26">
      <v>294400.83</v>
    </nc>
  </rcc>
  <rfmt sheetId="1" sqref="G26" start="0" length="2147483647">
    <dxf>
      <font>
        <color auto="1"/>
      </font>
    </dxf>
  </rfmt>
  <rcc rId="304" sId="1" numFmtId="4">
    <oc r="E26">
      <v>227801.97</v>
    </oc>
    <nc r="E26">
      <v>294400.83</v>
    </nc>
  </rcc>
  <rfmt sheetId="1" sqref="E26:F26" start="0" length="2147483647">
    <dxf>
      <font>
        <color auto="1"/>
      </font>
    </dxf>
  </rfmt>
  <rfmt sheetId="1" sqref="H26" start="0" length="2147483647">
    <dxf>
      <font>
        <color auto="1"/>
      </font>
    </dxf>
  </rfmt>
  <rcc rId="305" sId="1">
    <oc r="I26">
      <f>136232.17+174673.3</f>
    </oc>
    <nc r="I26">
      <f>D26-G26</f>
    </nc>
  </rcc>
  <rfmt sheetId="1" sqref="F27" start="0" length="2147483647">
    <dxf>
      <font>
        <color auto="1"/>
      </font>
    </dxf>
  </rfmt>
  <rfmt sheetId="1" sqref="I29" start="0" length="0">
    <dxf>
      <font>
        <sz val="20"/>
        <color rgb="FFFF0000"/>
      </font>
    </dxf>
  </rfmt>
  <rcc rId="306" sId="1">
    <oc r="I27">
      <f>13050931.78+1014.46+922888.8</f>
    </oc>
    <nc r="I27">
      <f>D27-G27</f>
    </nc>
  </rcc>
  <rcc rId="307" sId="1">
    <oc r="I28">
      <f>41047.42+0.1+121951.43</f>
    </oc>
    <nc r="I28">
      <f>D28-G28</f>
    </nc>
  </rcc>
  <rcc rId="308" sId="1">
    <oc r="I29">
      <f>D29-G29</f>
    </oc>
    <nc r="I29">
      <f>D29-G29</f>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27" start="0" length="2147483647">
    <dxf>
      <font>
        <color auto="1"/>
      </font>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FEFA2F24-30E5-4D49-B525-70F292CA6199}" name="Вершинина Мария Игоревна" id="-1434601831" dateTime="2021-01-18T15:26:14"/>
  <userInfo guid="{0FD3F8AC-2787-47A4-8BBB-C985A2E07826}" name="Крыжановская Анна Александровна" id="-144618287" dateTime="2021-01-18T16:15:55"/>
  <userInfo guid="{2D064BE8-E1E4-4460-8B54-AF429C09E79B}" name="Фесик Светлана Викторовна" id="-1001710632" dateTime="2021-02-05T16:31:35"/>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8"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M412"/>
  <sheetViews>
    <sheetView showZeros="0" tabSelected="1" showOutlineSymbols="0" view="pageBreakPreview" topLeftCell="A4" zoomScale="37" zoomScaleNormal="37" zoomScaleSheetLayoutView="37" zoomScalePageLayoutView="75" workbookViewId="0">
      <pane xSplit="4" ySplit="7" topLeftCell="E21" activePane="bottomRight" state="frozen"/>
      <selection activeCell="A4" sqref="A4"/>
      <selection pane="topRight" activeCell="E4" sqref="E4"/>
      <selection pane="bottomLeft" activeCell="A11" sqref="A11"/>
      <selection pane="bottomRight" activeCell="J21" sqref="J21:J30"/>
    </sheetView>
  </sheetViews>
  <sheetFormatPr defaultColWidth="9" defaultRowHeight="26.25" outlineLevelRow="1" outlineLevelCol="2" x14ac:dyDescent="0.25"/>
  <cols>
    <col min="1" max="1" width="16.125" style="14" customWidth="1"/>
    <col min="2" max="2" width="76.5" style="15" customWidth="1"/>
    <col min="3" max="4" width="23.875" style="16" customWidth="1"/>
    <col min="5" max="5" width="25.5" style="17" customWidth="1" outlineLevel="2"/>
    <col min="6" max="6" width="18.625" style="18" customWidth="1" outlineLevel="2"/>
    <col min="7" max="7" width="25.75" style="16" customWidth="1" outlineLevel="2"/>
    <col min="8" max="8" width="19.375" style="18" customWidth="1" outlineLevel="2"/>
    <col min="9" max="9" width="27" style="18" customWidth="1" outlineLevel="2"/>
    <col min="10" max="10" width="155.75" style="15" customWidth="1"/>
    <col min="11" max="11" width="23.125" style="3" customWidth="1"/>
    <col min="12" max="12" width="27.75" style="3" customWidth="1"/>
    <col min="13" max="13" width="22.75" style="11" customWidth="1"/>
    <col min="14" max="65" width="9" style="11" customWidth="1"/>
    <col min="66" max="16384" width="9" style="11"/>
  </cols>
  <sheetData>
    <row r="1" spans="1:13" ht="30.75" x14ac:dyDescent="0.25">
      <c r="A1" s="5"/>
      <c r="B1" s="6"/>
      <c r="C1" s="7"/>
      <c r="D1" s="7"/>
      <c r="E1" s="8"/>
      <c r="F1" s="9"/>
      <c r="G1" s="7"/>
      <c r="H1" s="9"/>
      <c r="I1" s="9"/>
      <c r="J1" s="10"/>
    </row>
    <row r="2" spans="1:13" ht="2.25" customHeight="1" x14ac:dyDescent="0.25">
      <c r="A2" s="5"/>
      <c r="B2" s="6"/>
      <c r="C2" s="7"/>
      <c r="D2" s="7"/>
      <c r="E2" s="8"/>
      <c r="F2" s="9"/>
      <c r="G2" s="7"/>
      <c r="H2" s="9"/>
      <c r="I2" s="9"/>
      <c r="J2" s="10"/>
    </row>
    <row r="3" spans="1:13" ht="63.75" customHeight="1" x14ac:dyDescent="0.25">
      <c r="A3" s="190" t="s">
        <v>73</v>
      </c>
      <c r="B3" s="190"/>
      <c r="C3" s="190"/>
      <c r="D3" s="190"/>
      <c r="E3" s="190"/>
      <c r="F3" s="190"/>
      <c r="G3" s="190"/>
      <c r="H3" s="190"/>
      <c r="I3" s="190"/>
      <c r="J3" s="190"/>
    </row>
    <row r="4" spans="1:13" s="64" customFormat="1" x14ac:dyDescent="0.25">
      <c r="A4" s="58"/>
      <c r="B4" s="59"/>
      <c r="C4" s="60"/>
      <c r="D4" s="60"/>
      <c r="E4" s="60"/>
      <c r="F4" s="60"/>
      <c r="G4" s="60"/>
      <c r="H4" s="61"/>
      <c r="I4" s="62"/>
      <c r="J4" s="19" t="s">
        <v>31</v>
      </c>
      <c r="K4" s="63"/>
      <c r="L4" s="63"/>
    </row>
    <row r="5" spans="1:13" s="43" customFormat="1" ht="75" customHeight="1" x14ac:dyDescent="0.25">
      <c r="A5" s="193" t="s">
        <v>3</v>
      </c>
      <c r="B5" s="196" t="s">
        <v>8</v>
      </c>
      <c r="C5" s="194" t="s">
        <v>77</v>
      </c>
      <c r="D5" s="194"/>
      <c r="E5" s="198" t="s">
        <v>76</v>
      </c>
      <c r="F5" s="198"/>
      <c r="G5" s="198"/>
      <c r="H5" s="198"/>
      <c r="I5" s="197" t="s">
        <v>103</v>
      </c>
      <c r="J5" s="196" t="s">
        <v>45</v>
      </c>
    </row>
    <row r="6" spans="1:13" s="43" customFormat="1" ht="52.5" customHeight="1" x14ac:dyDescent="0.25">
      <c r="A6" s="193"/>
      <c r="B6" s="196"/>
      <c r="C6" s="195" t="s">
        <v>74</v>
      </c>
      <c r="D6" s="194" t="s">
        <v>75</v>
      </c>
      <c r="E6" s="191" t="s">
        <v>7</v>
      </c>
      <c r="F6" s="191"/>
      <c r="G6" s="191" t="s">
        <v>6</v>
      </c>
      <c r="H6" s="191"/>
      <c r="I6" s="197"/>
      <c r="J6" s="196"/>
    </row>
    <row r="7" spans="1:13" s="43" customFormat="1" ht="74.25" customHeight="1" x14ac:dyDescent="0.25">
      <c r="A7" s="193"/>
      <c r="B7" s="196"/>
      <c r="C7" s="195"/>
      <c r="D7" s="194"/>
      <c r="E7" s="47" t="s">
        <v>0</v>
      </c>
      <c r="F7" s="20" t="s">
        <v>12</v>
      </c>
      <c r="G7" s="46" t="s">
        <v>9</v>
      </c>
      <c r="H7" s="20" t="s">
        <v>2</v>
      </c>
      <c r="I7" s="197"/>
      <c r="J7" s="196"/>
    </row>
    <row r="8" spans="1:13" s="36" customFormat="1" ht="36" customHeight="1" x14ac:dyDescent="0.25">
      <c r="A8" s="21">
        <v>1</v>
      </c>
      <c r="B8" s="22">
        <v>2</v>
      </c>
      <c r="C8" s="23">
        <v>3</v>
      </c>
      <c r="D8" s="23">
        <v>4</v>
      </c>
      <c r="E8" s="24">
        <v>5</v>
      </c>
      <c r="F8" s="23">
        <v>6</v>
      </c>
      <c r="G8" s="23">
        <v>7</v>
      </c>
      <c r="H8" s="23">
        <v>8</v>
      </c>
      <c r="I8" s="23">
        <v>9</v>
      </c>
      <c r="J8" s="23">
        <v>10</v>
      </c>
      <c r="K8" s="35"/>
      <c r="L8" s="35"/>
    </row>
    <row r="9" spans="1:13" s="2" customFormat="1" ht="52.5" customHeight="1" x14ac:dyDescent="0.25">
      <c r="A9" s="192"/>
      <c r="B9" s="141" t="s">
        <v>30</v>
      </c>
      <c r="C9" s="140">
        <f>SUM(C10:C14)</f>
        <v>18033297.149999999</v>
      </c>
      <c r="D9" s="140">
        <f>SUM(D10:D14)</f>
        <v>18595674.960000001</v>
      </c>
      <c r="E9" s="140">
        <f>SUM(E10:E14)</f>
        <v>174589.57</v>
      </c>
      <c r="F9" s="143">
        <f>E9/D9</f>
        <v>9.4000000000000004E-3</v>
      </c>
      <c r="G9" s="140">
        <f t="shared" ref="G9" si="0">SUM(G10:G14)</f>
        <v>58479.91</v>
      </c>
      <c r="H9" s="143">
        <f>G9/D9</f>
        <v>3.0999999999999999E-3</v>
      </c>
      <c r="I9" s="140">
        <f>SUM(I10:I14)</f>
        <v>18595674.960000001</v>
      </c>
      <c r="J9" s="199"/>
      <c r="K9" s="48">
        <f>D9-I9</f>
        <v>0</v>
      </c>
      <c r="L9" s="1"/>
      <c r="M9" s="1"/>
    </row>
    <row r="10" spans="1:13" s="3" customFormat="1" x14ac:dyDescent="0.25">
      <c r="A10" s="192"/>
      <c r="B10" s="142" t="s">
        <v>4</v>
      </c>
      <c r="C10" s="140">
        <f>C16+C26+C33+C40+C46+C52+C58+C67+C147+C154+C160+C167+C177+C186+C192+C173</f>
        <v>221745.8</v>
      </c>
      <c r="D10" s="140">
        <f>D16+D26+D33+D40+D46+D52+D58+D67+D147+D154+D160+D167+D177+D186+D192+D173</f>
        <v>754075</v>
      </c>
      <c r="E10" s="140">
        <f>E16+E26+E33+E40+E46+E52+E58+E67+E147+E154+E160+E167+E177+E186+E192+E173</f>
        <v>1012.07</v>
      </c>
      <c r="F10" s="143">
        <f t="shared" ref="F10:F12" si="1">E10/D10</f>
        <v>1.2999999999999999E-3</v>
      </c>
      <c r="G10" s="140">
        <f>G16+G26+G33+G40+G46+G52+G58+G67+G147+G154+G160+G167+G177+G186+G192+G173</f>
        <v>1012.07</v>
      </c>
      <c r="H10" s="143">
        <f t="shared" ref="H10:H12" si="2">G10/D10</f>
        <v>1.2999999999999999E-3</v>
      </c>
      <c r="I10" s="140">
        <f>I16+I26+I33+I40+I46+I52+I58+I67+I147+I154+I160+I167+I177+I186+I192+I173</f>
        <v>754075</v>
      </c>
      <c r="J10" s="199"/>
      <c r="K10" s="48">
        <f t="shared" ref="K10:K14" si="3">D10-I10</f>
        <v>0</v>
      </c>
      <c r="L10" s="1"/>
      <c r="M10" s="1"/>
    </row>
    <row r="11" spans="1:13" s="3" customFormat="1" x14ac:dyDescent="0.25">
      <c r="A11" s="192"/>
      <c r="B11" s="142" t="s">
        <v>16</v>
      </c>
      <c r="C11" s="140">
        <f t="shared" ref="C11:E14" si="4">C17+C27+C34+C41+C47+C53+C59+C68+C148+C155+C161+C168+C178+C187+C193</f>
        <v>17104080.899999999</v>
      </c>
      <c r="D11" s="140">
        <f t="shared" si="4"/>
        <v>17133741.100000001</v>
      </c>
      <c r="E11" s="140">
        <f t="shared" si="4"/>
        <v>173533.44</v>
      </c>
      <c r="F11" s="143">
        <f t="shared" si="1"/>
        <v>1.01E-2</v>
      </c>
      <c r="G11" s="140">
        <f>G17+G27+G34+G41+G47+G53+G59+G68+G148+G155+G161+G168+G178+G187+G193</f>
        <v>57423.78</v>
      </c>
      <c r="H11" s="143">
        <f t="shared" si="2"/>
        <v>3.3999999999999998E-3</v>
      </c>
      <c r="I11" s="140">
        <f>I17+I27+I34+I41+I47+I53+I59+I68+I148+I155+I161+I168+I178+I187+I193</f>
        <v>17133741.100000001</v>
      </c>
      <c r="J11" s="199"/>
      <c r="K11" s="48">
        <f t="shared" si="3"/>
        <v>0</v>
      </c>
      <c r="L11" s="1"/>
      <c r="M11" s="1"/>
    </row>
    <row r="12" spans="1:13" s="3" customFormat="1" x14ac:dyDescent="0.25">
      <c r="A12" s="192"/>
      <c r="B12" s="142" t="s">
        <v>11</v>
      </c>
      <c r="C12" s="140">
        <f t="shared" si="4"/>
        <v>576241.52</v>
      </c>
      <c r="D12" s="140">
        <f t="shared" si="4"/>
        <v>576629.93000000005</v>
      </c>
      <c r="E12" s="140">
        <f t="shared" si="4"/>
        <v>44.06</v>
      </c>
      <c r="F12" s="143">
        <f t="shared" si="1"/>
        <v>1E-4</v>
      </c>
      <c r="G12" s="140">
        <f>G18+G28+G35+G42+G48+G54+G60+G69+G149+G156+G162+G169+G179+G188+G194</f>
        <v>44.06</v>
      </c>
      <c r="H12" s="143">
        <f t="shared" si="2"/>
        <v>1E-4</v>
      </c>
      <c r="I12" s="140">
        <f>I18+I28+I35+I42+I48+I54+I60+I69+I149+I156+I162+I169+I179+I188+I194</f>
        <v>576629.93000000005</v>
      </c>
      <c r="J12" s="199"/>
      <c r="K12" s="48">
        <f t="shared" si="3"/>
        <v>0</v>
      </c>
      <c r="L12" s="1"/>
      <c r="M12" s="1"/>
    </row>
    <row r="13" spans="1:13" s="3" customFormat="1" x14ac:dyDescent="0.25">
      <c r="A13" s="192"/>
      <c r="B13" s="142" t="s">
        <v>13</v>
      </c>
      <c r="C13" s="140">
        <f t="shared" si="4"/>
        <v>0</v>
      </c>
      <c r="D13" s="140">
        <f t="shared" si="4"/>
        <v>0</v>
      </c>
      <c r="E13" s="140">
        <f t="shared" si="4"/>
        <v>0</v>
      </c>
      <c r="F13" s="143"/>
      <c r="G13" s="140">
        <f>G19+G29+G36+G43+G49+G55+G61+G70+G150+G157+G163+G170+G180+G189+G195</f>
        <v>0</v>
      </c>
      <c r="H13" s="143"/>
      <c r="I13" s="140">
        <f>I19+I29+I36+I43+I49+I55+I61+I70+I150+I157+I163+I170+I180+I189+I195</f>
        <v>0</v>
      </c>
      <c r="J13" s="199"/>
      <c r="K13" s="48">
        <f t="shared" si="3"/>
        <v>0</v>
      </c>
      <c r="L13" s="1"/>
      <c r="M13" s="1"/>
    </row>
    <row r="14" spans="1:13" s="3" customFormat="1" ht="42" customHeight="1" x14ac:dyDescent="0.25">
      <c r="A14" s="192"/>
      <c r="B14" s="142" t="s">
        <v>5</v>
      </c>
      <c r="C14" s="140">
        <f t="shared" si="4"/>
        <v>131228.93</v>
      </c>
      <c r="D14" s="140">
        <f t="shared" si="4"/>
        <v>131228.93</v>
      </c>
      <c r="E14" s="140">
        <f t="shared" si="4"/>
        <v>0</v>
      </c>
      <c r="F14" s="143">
        <f t="shared" ref="F14" si="5">E14/D14</f>
        <v>0</v>
      </c>
      <c r="G14" s="140">
        <f>G20+G30+G37+G44+G50+G56+G62+G71+G151+G158+G164+G171+G181+G190+G196</f>
        <v>0</v>
      </c>
      <c r="H14" s="143">
        <f t="shared" ref="H14:H15" si="6">G14/D14</f>
        <v>0</v>
      </c>
      <c r="I14" s="140">
        <f>I20+I30+I37+I44+I50+I56+I62+I71+I151+I158+I164+I171+I181+I190+I196</f>
        <v>131228.93</v>
      </c>
      <c r="J14" s="199"/>
      <c r="K14" s="48">
        <f t="shared" si="3"/>
        <v>0</v>
      </c>
      <c r="L14" s="1"/>
      <c r="M14" s="1"/>
    </row>
    <row r="15" spans="1:13" s="2" customFormat="1" ht="133.5" customHeight="1" x14ac:dyDescent="0.25">
      <c r="A15" s="180" t="s">
        <v>32</v>
      </c>
      <c r="B15" s="141" t="s">
        <v>118</v>
      </c>
      <c r="C15" s="140">
        <f>C16+C17+C18+C19+C20</f>
        <v>3197.6</v>
      </c>
      <c r="D15" s="140">
        <f t="shared" ref="D15:G15" si="7">D16+D17+D18+D19+D20</f>
        <v>3197.6</v>
      </c>
      <c r="E15" s="140">
        <f t="shared" si="7"/>
        <v>0</v>
      </c>
      <c r="F15" s="143">
        <f>E15/D15</f>
        <v>0</v>
      </c>
      <c r="G15" s="140">
        <f t="shared" si="7"/>
        <v>0</v>
      </c>
      <c r="H15" s="143">
        <f t="shared" si="6"/>
        <v>0</v>
      </c>
      <c r="I15" s="140">
        <f>I16+I17+I18+I19+I20</f>
        <v>3197.6</v>
      </c>
      <c r="J15" s="153" t="s">
        <v>88</v>
      </c>
      <c r="K15" s="48">
        <f t="shared" ref="K15:K73" si="8">D15-I15</f>
        <v>0</v>
      </c>
      <c r="L15" s="1"/>
      <c r="M15" s="1"/>
    </row>
    <row r="16" spans="1:13" s="2" customFormat="1" ht="45" customHeight="1" x14ac:dyDescent="0.25">
      <c r="A16" s="181"/>
      <c r="B16" s="142" t="s">
        <v>4</v>
      </c>
      <c r="C16" s="75"/>
      <c r="D16" s="75"/>
      <c r="E16" s="75"/>
      <c r="F16" s="76"/>
      <c r="G16" s="75"/>
      <c r="H16" s="76"/>
      <c r="I16" s="75"/>
      <c r="J16" s="226"/>
      <c r="K16" s="48">
        <f t="shared" si="8"/>
        <v>0</v>
      </c>
      <c r="L16" s="1"/>
      <c r="M16" s="1"/>
    </row>
    <row r="17" spans="1:13" s="2" customFormat="1" ht="54.75" customHeight="1" x14ac:dyDescent="0.25">
      <c r="A17" s="181"/>
      <c r="B17" s="73" t="s">
        <v>16</v>
      </c>
      <c r="C17" s="75">
        <v>3197.6</v>
      </c>
      <c r="D17" s="75">
        <v>3197.6</v>
      </c>
      <c r="E17" s="27">
        <v>0</v>
      </c>
      <c r="F17" s="28">
        <f>E17/D17</f>
        <v>0</v>
      </c>
      <c r="G17" s="27">
        <v>0</v>
      </c>
      <c r="H17" s="28">
        <f>G17/D17</f>
        <v>0</v>
      </c>
      <c r="I17" s="75">
        <f>D17-G17</f>
        <v>3197.6</v>
      </c>
      <c r="J17" s="226"/>
      <c r="K17" s="48">
        <f t="shared" si="8"/>
        <v>0</v>
      </c>
      <c r="L17" s="1"/>
      <c r="M17" s="1"/>
    </row>
    <row r="18" spans="1:13" s="2" customFormat="1" ht="26.25" customHeight="1" x14ac:dyDescent="0.25">
      <c r="A18" s="181"/>
      <c r="B18" s="73" t="s">
        <v>11</v>
      </c>
      <c r="C18" s="75"/>
      <c r="D18" s="75"/>
      <c r="E18" s="27"/>
      <c r="F18" s="28"/>
      <c r="G18" s="27"/>
      <c r="H18" s="28"/>
      <c r="I18" s="27"/>
      <c r="J18" s="226"/>
      <c r="K18" s="48">
        <f t="shared" si="8"/>
        <v>0</v>
      </c>
      <c r="L18" s="1"/>
      <c r="M18" s="1"/>
    </row>
    <row r="19" spans="1:13" s="2" customFormat="1" ht="45" customHeight="1" x14ac:dyDescent="0.25">
      <c r="A19" s="181"/>
      <c r="B19" s="73" t="s">
        <v>13</v>
      </c>
      <c r="C19" s="27">
        <v>0</v>
      </c>
      <c r="D19" s="49"/>
      <c r="E19" s="27">
        <v>0</v>
      </c>
      <c r="F19" s="28"/>
      <c r="G19" s="27">
        <v>0</v>
      </c>
      <c r="H19" s="28"/>
      <c r="I19" s="27">
        <v>0</v>
      </c>
      <c r="J19" s="226"/>
      <c r="K19" s="48">
        <f t="shared" si="8"/>
        <v>0</v>
      </c>
      <c r="L19" s="1"/>
      <c r="M19" s="1"/>
    </row>
    <row r="20" spans="1:13" s="3" customFormat="1" ht="74.25" customHeight="1" x14ac:dyDescent="0.25">
      <c r="A20" s="184"/>
      <c r="B20" s="73" t="s">
        <v>5</v>
      </c>
      <c r="C20" s="27"/>
      <c r="D20" s="27"/>
      <c r="E20" s="27"/>
      <c r="F20" s="28"/>
      <c r="G20" s="27"/>
      <c r="H20" s="28"/>
      <c r="I20" s="27"/>
      <c r="J20" s="226"/>
      <c r="K20" s="48">
        <f t="shared" si="8"/>
        <v>0</v>
      </c>
      <c r="L20" s="1"/>
      <c r="M20" s="1"/>
    </row>
    <row r="21" spans="1:13" ht="409.5" customHeight="1" x14ac:dyDescent="0.25">
      <c r="A21" s="180" t="s">
        <v>14</v>
      </c>
      <c r="B21" s="216" t="s">
        <v>101</v>
      </c>
      <c r="C21" s="152">
        <f>C26+C27+C28+C29</f>
        <v>15287175.720000001</v>
      </c>
      <c r="D21" s="152">
        <f>D26+D27+D28+D29</f>
        <v>15757734.92</v>
      </c>
      <c r="E21" s="152">
        <f>E26+E27+E28+E29</f>
        <v>160479</v>
      </c>
      <c r="F21" s="189">
        <f>(E21/D21)</f>
        <v>1.0200000000000001E-2</v>
      </c>
      <c r="G21" s="152">
        <f>G26+G27+G28+G29</f>
        <v>50199.41</v>
      </c>
      <c r="H21" s="189">
        <f>G21/D21</f>
        <v>3.2000000000000002E-3</v>
      </c>
      <c r="I21" s="152">
        <f>SUM(I26:I30)</f>
        <v>15757734.92</v>
      </c>
      <c r="J21" s="176" t="s">
        <v>123</v>
      </c>
      <c r="K21" s="48">
        <f t="shared" si="8"/>
        <v>0</v>
      </c>
      <c r="L21" s="1"/>
      <c r="M21" s="1"/>
    </row>
    <row r="22" spans="1:13" ht="409.5" customHeight="1" x14ac:dyDescent="0.25">
      <c r="A22" s="181"/>
      <c r="B22" s="217"/>
      <c r="C22" s="152"/>
      <c r="D22" s="152"/>
      <c r="E22" s="152"/>
      <c r="F22" s="189"/>
      <c r="G22" s="152"/>
      <c r="H22" s="189"/>
      <c r="I22" s="152"/>
      <c r="J22" s="177"/>
      <c r="K22" s="48">
        <f t="shared" si="8"/>
        <v>0</v>
      </c>
      <c r="L22" s="1"/>
      <c r="M22" s="1"/>
    </row>
    <row r="23" spans="1:13" ht="158.25" customHeight="1" x14ac:dyDescent="0.25">
      <c r="A23" s="126"/>
      <c r="B23" s="217"/>
      <c r="C23" s="146"/>
      <c r="D23" s="152"/>
      <c r="E23" s="152"/>
      <c r="F23" s="189"/>
      <c r="G23" s="152"/>
      <c r="H23" s="189"/>
      <c r="I23" s="152"/>
      <c r="J23" s="177"/>
      <c r="K23" s="48">
        <f t="shared" si="8"/>
        <v>0</v>
      </c>
      <c r="L23" s="1"/>
      <c r="M23" s="1"/>
    </row>
    <row r="24" spans="1:13" ht="227.25" customHeight="1" x14ac:dyDescent="0.25">
      <c r="A24" s="44"/>
      <c r="B24" s="218"/>
      <c r="C24" s="44"/>
      <c r="D24" s="44"/>
      <c r="E24" s="44"/>
      <c r="F24" s="44"/>
      <c r="G24" s="44"/>
      <c r="H24" s="44"/>
      <c r="I24" s="44"/>
      <c r="J24" s="177"/>
      <c r="K24" s="48">
        <f t="shared" si="8"/>
        <v>0</v>
      </c>
      <c r="L24" s="1"/>
      <c r="M24" s="1"/>
    </row>
    <row r="25" spans="1:13" ht="41.25" customHeight="1" x14ac:dyDescent="0.25">
      <c r="A25" s="45"/>
      <c r="B25" s="219"/>
      <c r="C25" s="45"/>
      <c r="D25" s="45"/>
      <c r="E25" s="45"/>
      <c r="F25" s="45"/>
      <c r="G25" s="45"/>
      <c r="H25" s="45"/>
      <c r="I25" s="45"/>
      <c r="J25" s="177"/>
      <c r="K25" s="48">
        <f t="shared" si="8"/>
        <v>0</v>
      </c>
      <c r="L25" s="1"/>
      <c r="M25" s="1"/>
    </row>
    <row r="26" spans="1:13" ht="45" customHeight="1" x14ac:dyDescent="0.25">
      <c r="A26" s="38"/>
      <c r="B26" s="97" t="s">
        <v>4</v>
      </c>
      <c r="C26" s="125">
        <v>105639.3</v>
      </c>
      <c r="D26" s="75">
        <v>550417.6</v>
      </c>
      <c r="E26" s="27">
        <v>0</v>
      </c>
      <c r="F26" s="28">
        <f>E26/D26</f>
        <v>0</v>
      </c>
      <c r="G26" s="27">
        <v>0</v>
      </c>
      <c r="H26" s="28">
        <f>G26/D26</f>
        <v>0</v>
      </c>
      <c r="I26" s="75">
        <f>444778.3+105639.3</f>
        <v>550417.6</v>
      </c>
      <c r="J26" s="177"/>
      <c r="K26" s="48">
        <f t="shared" si="8"/>
        <v>0</v>
      </c>
      <c r="L26" s="1"/>
      <c r="M26" s="1"/>
    </row>
    <row r="27" spans="1:13" ht="45" customHeight="1" x14ac:dyDescent="0.25">
      <c r="A27" s="38"/>
      <c r="B27" s="97" t="s">
        <v>16</v>
      </c>
      <c r="C27" s="75">
        <v>14866164.300000001</v>
      </c>
      <c r="D27" s="75">
        <v>14892769.6</v>
      </c>
      <c r="E27" s="75">
        <v>160479</v>
      </c>
      <c r="F27" s="76">
        <f>E27/D27</f>
        <v>1.0800000000000001E-2</v>
      </c>
      <c r="G27" s="75">
        <v>50199.41</v>
      </c>
      <c r="H27" s="76">
        <f>G27/D27</f>
        <v>3.3999999999999998E-3</v>
      </c>
      <c r="I27" s="75">
        <f>13492475.47+1398777.1+1517.03</f>
        <v>14892769.6</v>
      </c>
      <c r="J27" s="177"/>
      <c r="K27" s="48">
        <f t="shared" si="8"/>
        <v>0</v>
      </c>
      <c r="L27" s="1"/>
      <c r="M27" s="1"/>
    </row>
    <row r="28" spans="1:13" ht="48" customHeight="1" x14ac:dyDescent="0.25">
      <c r="A28" s="38" t="s">
        <v>46</v>
      </c>
      <c r="B28" s="97" t="s">
        <v>11</v>
      </c>
      <c r="C28" s="75">
        <v>315372.12</v>
      </c>
      <c r="D28" s="75">
        <v>314547.71999999997</v>
      </c>
      <c r="E28" s="27">
        <f>G28</f>
        <v>0</v>
      </c>
      <c r="F28" s="28">
        <f>E28/D28</f>
        <v>0</v>
      </c>
      <c r="G28" s="27">
        <v>0</v>
      </c>
      <c r="H28" s="28">
        <f>G28/D28</f>
        <v>0</v>
      </c>
      <c r="I28" s="75">
        <f>166971.12+146565.25+1011.35</f>
        <v>314547.71999999997</v>
      </c>
      <c r="J28" s="177"/>
      <c r="K28" s="48">
        <f t="shared" si="8"/>
        <v>0</v>
      </c>
      <c r="L28" s="1"/>
      <c r="M28" s="1"/>
    </row>
    <row r="29" spans="1:13" ht="42" customHeight="1" x14ac:dyDescent="0.25">
      <c r="A29" s="38"/>
      <c r="B29" s="97" t="s">
        <v>13</v>
      </c>
      <c r="C29" s="27"/>
      <c r="D29" s="27"/>
      <c r="E29" s="27"/>
      <c r="F29" s="28"/>
      <c r="G29" s="27"/>
      <c r="H29" s="28"/>
      <c r="I29" s="27">
        <f t="shared" ref="I29" si="9">D29-G29</f>
        <v>0</v>
      </c>
      <c r="J29" s="177"/>
      <c r="K29" s="48">
        <f t="shared" si="8"/>
        <v>0</v>
      </c>
      <c r="L29" s="1"/>
      <c r="M29" s="1"/>
    </row>
    <row r="30" spans="1:13" ht="46.5" customHeight="1" x14ac:dyDescent="0.25">
      <c r="A30" s="38"/>
      <c r="B30" s="97" t="s">
        <v>5</v>
      </c>
      <c r="C30" s="27"/>
      <c r="D30" s="27"/>
      <c r="E30" s="27"/>
      <c r="F30" s="28"/>
      <c r="G30" s="27"/>
      <c r="H30" s="28"/>
      <c r="I30" s="27"/>
      <c r="J30" s="178"/>
      <c r="K30" s="48">
        <f t="shared" si="8"/>
        <v>0</v>
      </c>
      <c r="L30" s="1"/>
      <c r="M30" s="1"/>
    </row>
    <row r="31" spans="1:13" ht="60" customHeight="1" x14ac:dyDescent="0.25">
      <c r="A31" s="180" t="s">
        <v>15</v>
      </c>
      <c r="B31" s="182" t="s">
        <v>78</v>
      </c>
      <c r="C31" s="152">
        <f>C33+C34+C35+C36+C37</f>
        <v>399648.2</v>
      </c>
      <c r="D31" s="152">
        <f t="shared" ref="D31" si="10">D33+D34+D35+D36+D37</f>
        <v>399648.2</v>
      </c>
      <c r="E31" s="152">
        <f>E33+E34+E35+E36+E37</f>
        <v>9500</v>
      </c>
      <c r="F31" s="189">
        <f>E31/D31</f>
        <v>2.3800000000000002E-2</v>
      </c>
      <c r="G31" s="146">
        <f>G33+G34+G35+G36+G37</f>
        <v>5040.1899999999996</v>
      </c>
      <c r="H31" s="189">
        <f>G31/D31</f>
        <v>1.26E-2</v>
      </c>
      <c r="I31" s="152">
        <f>I34</f>
        <v>399648.2</v>
      </c>
      <c r="J31" s="153" t="s">
        <v>110</v>
      </c>
      <c r="K31" s="48">
        <f t="shared" si="8"/>
        <v>0</v>
      </c>
      <c r="L31" s="1"/>
      <c r="M31" s="1"/>
    </row>
    <row r="32" spans="1:13" ht="311.25" customHeight="1" x14ac:dyDescent="0.25">
      <c r="A32" s="184"/>
      <c r="B32" s="183"/>
      <c r="C32" s="152"/>
      <c r="D32" s="152"/>
      <c r="E32" s="152"/>
      <c r="F32" s="189"/>
      <c r="G32" s="148"/>
      <c r="H32" s="189"/>
      <c r="I32" s="152"/>
      <c r="J32" s="153"/>
      <c r="K32" s="48">
        <f t="shared" si="8"/>
        <v>0</v>
      </c>
      <c r="L32" s="1"/>
      <c r="M32" s="1"/>
    </row>
    <row r="33" spans="1:13" ht="103.5" customHeight="1" x14ac:dyDescent="0.25">
      <c r="A33" s="37"/>
      <c r="B33" s="73" t="s">
        <v>4</v>
      </c>
      <c r="C33" s="75"/>
      <c r="D33" s="75"/>
      <c r="E33" s="75"/>
      <c r="F33" s="76"/>
      <c r="G33" s="75"/>
      <c r="H33" s="76"/>
      <c r="I33" s="75"/>
      <c r="J33" s="153"/>
      <c r="K33" s="48">
        <f t="shared" si="8"/>
        <v>0</v>
      </c>
      <c r="L33" s="1"/>
      <c r="M33" s="1"/>
    </row>
    <row r="34" spans="1:13" ht="103.5" customHeight="1" x14ac:dyDescent="0.25">
      <c r="A34" s="37"/>
      <c r="B34" s="73" t="s">
        <v>48</v>
      </c>
      <c r="C34" s="75">
        <v>399648.2</v>
      </c>
      <c r="D34" s="75">
        <v>399648.2</v>
      </c>
      <c r="E34" s="75">
        <v>9500</v>
      </c>
      <c r="F34" s="76">
        <f t="shared" ref="F34" si="11">E34/D34</f>
        <v>2.3800000000000002E-2</v>
      </c>
      <c r="G34" s="75">
        <v>5040.1899999999996</v>
      </c>
      <c r="H34" s="76">
        <f>G34/D34</f>
        <v>1.26E-2</v>
      </c>
      <c r="I34" s="75">
        <f>14190+263432.8+118571.6+3453.8</f>
        <v>399648.2</v>
      </c>
      <c r="J34" s="153"/>
      <c r="K34" s="48">
        <f t="shared" si="8"/>
        <v>0</v>
      </c>
      <c r="L34" s="1"/>
      <c r="M34" s="1"/>
    </row>
    <row r="35" spans="1:13" x14ac:dyDescent="0.25">
      <c r="A35" s="37"/>
      <c r="B35" s="73" t="s">
        <v>11</v>
      </c>
      <c r="C35" s="75"/>
      <c r="D35" s="75"/>
      <c r="E35" s="75">
        <f>G35</f>
        <v>0</v>
      </c>
      <c r="F35" s="76"/>
      <c r="G35" s="75"/>
      <c r="H35" s="76"/>
      <c r="I35" s="75"/>
      <c r="J35" s="153"/>
      <c r="K35" s="48">
        <f t="shared" si="8"/>
        <v>0</v>
      </c>
      <c r="L35" s="1"/>
      <c r="M35" s="1"/>
    </row>
    <row r="36" spans="1:13" x14ac:dyDescent="0.25">
      <c r="A36" s="37"/>
      <c r="B36" s="73" t="s">
        <v>13</v>
      </c>
      <c r="C36" s="75"/>
      <c r="D36" s="75"/>
      <c r="E36" s="75">
        <f>G36</f>
        <v>0</v>
      </c>
      <c r="F36" s="76"/>
      <c r="G36" s="75"/>
      <c r="H36" s="76"/>
      <c r="I36" s="75"/>
      <c r="J36" s="153"/>
      <c r="K36" s="48">
        <f t="shared" si="8"/>
        <v>0</v>
      </c>
      <c r="L36" s="1"/>
      <c r="M36" s="1"/>
    </row>
    <row r="37" spans="1:13" x14ac:dyDescent="0.25">
      <c r="A37" s="37"/>
      <c r="B37" s="73" t="s">
        <v>5</v>
      </c>
      <c r="C37" s="75"/>
      <c r="D37" s="75"/>
      <c r="E37" s="75"/>
      <c r="F37" s="76"/>
      <c r="G37" s="75"/>
      <c r="H37" s="76"/>
      <c r="I37" s="75"/>
      <c r="J37" s="153"/>
      <c r="K37" s="48">
        <f t="shared" si="8"/>
        <v>0</v>
      </c>
      <c r="L37" s="1"/>
      <c r="M37" s="1"/>
    </row>
    <row r="38" spans="1:13" s="106" customFormat="1" ht="30.75" customHeight="1" x14ac:dyDescent="0.25">
      <c r="A38" s="95" t="s">
        <v>33</v>
      </c>
      <c r="B38" s="101" t="s">
        <v>56</v>
      </c>
      <c r="C38" s="88"/>
      <c r="D38" s="88"/>
      <c r="E38" s="104"/>
      <c r="F38" s="94"/>
      <c r="G38" s="88"/>
      <c r="H38" s="94"/>
      <c r="I38" s="105"/>
      <c r="J38" s="97" t="s">
        <v>35</v>
      </c>
      <c r="K38" s="48">
        <f t="shared" si="8"/>
        <v>0</v>
      </c>
      <c r="L38" s="81"/>
      <c r="M38" s="81"/>
    </row>
    <row r="39" spans="1:13" ht="135" customHeight="1" x14ac:dyDescent="0.25">
      <c r="A39" s="77" t="s">
        <v>1</v>
      </c>
      <c r="B39" s="98" t="s">
        <v>106</v>
      </c>
      <c r="C39" s="88">
        <f>C41+C42+C40</f>
        <v>2302.9</v>
      </c>
      <c r="D39" s="88">
        <f>D41+D42+D40</f>
        <v>2422.48</v>
      </c>
      <c r="E39" s="25">
        <f>E41+E42+E40</f>
        <v>0</v>
      </c>
      <c r="F39" s="26">
        <f t="shared" ref="F39" si="12">E39/D39</f>
        <v>0</v>
      </c>
      <c r="G39" s="25">
        <f>G41+G42+G40</f>
        <v>0</v>
      </c>
      <c r="H39" s="26">
        <f t="shared" ref="H39" si="13">G39/D39</f>
        <v>0</v>
      </c>
      <c r="I39" s="140">
        <f>I41+I42+I40</f>
        <v>2422.48</v>
      </c>
      <c r="J39" s="215" t="s">
        <v>113</v>
      </c>
      <c r="K39" s="48">
        <f t="shared" si="8"/>
        <v>0</v>
      </c>
      <c r="L39" s="1"/>
      <c r="M39" s="1"/>
    </row>
    <row r="40" spans="1:13" ht="29.25" customHeight="1" x14ac:dyDescent="0.25">
      <c r="A40" s="129"/>
      <c r="B40" s="97" t="s">
        <v>4</v>
      </c>
      <c r="C40" s="75">
        <v>306.8</v>
      </c>
      <c r="D40" s="75">
        <v>340.9</v>
      </c>
      <c r="E40" s="27">
        <v>0</v>
      </c>
      <c r="F40" s="28">
        <f>E40/D40</f>
        <v>0</v>
      </c>
      <c r="G40" s="27">
        <v>0</v>
      </c>
      <c r="H40" s="28">
        <f>G40/D40</f>
        <v>0</v>
      </c>
      <c r="I40" s="75">
        <v>340.9</v>
      </c>
      <c r="J40" s="215"/>
      <c r="K40" s="48">
        <f t="shared" si="8"/>
        <v>0</v>
      </c>
      <c r="L40" s="1"/>
      <c r="M40" s="1"/>
    </row>
    <row r="41" spans="1:13" ht="29.25" customHeight="1" x14ac:dyDescent="0.25">
      <c r="A41" s="95"/>
      <c r="B41" s="97" t="s">
        <v>48</v>
      </c>
      <c r="C41" s="75">
        <v>1697</v>
      </c>
      <c r="D41" s="75">
        <v>1776.5</v>
      </c>
      <c r="E41" s="27">
        <v>0</v>
      </c>
      <c r="F41" s="28">
        <f t="shared" ref="F41" si="14">E41/D41</f>
        <v>0</v>
      </c>
      <c r="G41" s="27">
        <v>0</v>
      </c>
      <c r="H41" s="28">
        <f>G41/D41</f>
        <v>0</v>
      </c>
      <c r="I41" s="75">
        <v>1776.5</v>
      </c>
      <c r="J41" s="215"/>
      <c r="K41" s="48">
        <f t="shared" si="8"/>
        <v>0</v>
      </c>
      <c r="L41" s="1"/>
      <c r="M41" s="1"/>
    </row>
    <row r="42" spans="1:13" ht="29.25" customHeight="1" x14ac:dyDescent="0.25">
      <c r="A42" s="95"/>
      <c r="B42" s="97" t="s">
        <v>11</v>
      </c>
      <c r="C42" s="75">
        <v>299.10000000000002</v>
      </c>
      <c r="D42" s="75">
        <v>305.08</v>
      </c>
      <c r="E42" s="27">
        <v>0</v>
      </c>
      <c r="F42" s="28">
        <f>E42/D42</f>
        <v>0</v>
      </c>
      <c r="G42" s="27">
        <v>0</v>
      </c>
      <c r="H42" s="28">
        <f>G42/D42</f>
        <v>0</v>
      </c>
      <c r="I42" s="75">
        <v>305.08</v>
      </c>
      <c r="J42" s="215"/>
      <c r="K42" s="48">
        <f t="shared" si="8"/>
        <v>0</v>
      </c>
      <c r="L42" s="1"/>
      <c r="M42" s="1"/>
    </row>
    <row r="43" spans="1:13" ht="29.25" customHeight="1" x14ac:dyDescent="0.25">
      <c r="A43" s="95"/>
      <c r="B43" s="97" t="s">
        <v>13</v>
      </c>
      <c r="C43" s="27"/>
      <c r="D43" s="27"/>
      <c r="E43" s="27"/>
      <c r="F43" s="28"/>
      <c r="G43" s="27"/>
      <c r="H43" s="28"/>
      <c r="I43" s="75">
        <f t="shared" ref="I43:I44" si="15">D43-G43</f>
        <v>0</v>
      </c>
      <c r="J43" s="215"/>
      <c r="K43" s="48">
        <f t="shared" si="8"/>
        <v>0</v>
      </c>
      <c r="L43" s="1"/>
      <c r="M43" s="1"/>
    </row>
    <row r="44" spans="1:13" ht="29.25" customHeight="1" x14ac:dyDescent="0.25">
      <c r="A44" s="37"/>
      <c r="B44" s="97" t="s">
        <v>5</v>
      </c>
      <c r="C44" s="27"/>
      <c r="D44" s="27"/>
      <c r="E44" s="27"/>
      <c r="F44" s="28"/>
      <c r="G44" s="27"/>
      <c r="H44" s="28"/>
      <c r="I44" s="75">
        <f t="shared" si="15"/>
        <v>0</v>
      </c>
      <c r="J44" s="215"/>
      <c r="K44" s="48">
        <f t="shared" si="8"/>
        <v>0</v>
      </c>
      <c r="L44" s="1"/>
      <c r="M44" s="1"/>
    </row>
    <row r="45" spans="1:13" s="2" customFormat="1" ht="342" customHeight="1" x14ac:dyDescent="0.25">
      <c r="A45" s="131" t="s">
        <v>10</v>
      </c>
      <c r="B45" s="134" t="s">
        <v>111</v>
      </c>
      <c r="C45" s="132">
        <f>C46+C47+C48+C49</f>
        <v>49362.95</v>
      </c>
      <c r="D45" s="132">
        <f>D46+D47+D48+D49</f>
        <v>49448.74</v>
      </c>
      <c r="E45" s="25">
        <f>E46+E47+E48+E49+E50</f>
        <v>0</v>
      </c>
      <c r="F45" s="26">
        <f>E45/D45</f>
        <v>0</v>
      </c>
      <c r="G45" s="25">
        <f>SUM(G46:G50)</f>
        <v>0</v>
      </c>
      <c r="H45" s="26">
        <f>G45/D45</f>
        <v>0</v>
      </c>
      <c r="I45" s="140">
        <f>I46+I47+I48+I49</f>
        <v>49448.74</v>
      </c>
      <c r="J45" s="225" t="s">
        <v>115</v>
      </c>
      <c r="K45" s="48">
        <f t="shared" si="8"/>
        <v>0</v>
      </c>
      <c r="L45" s="1"/>
      <c r="M45" s="1"/>
    </row>
    <row r="46" spans="1:13" s="3" customFormat="1" ht="35.25" customHeight="1" x14ac:dyDescent="0.25">
      <c r="A46" s="39"/>
      <c r="B46" s="133" t="s">
        <v>4</v>
      </c>
      <c r="C46" s="75">
        <v>682.1</v>
      </c>
      <c r="D46" s="75">
        <v>682.1</v>
      </c>
      <c r="E46" s="27">
        <v>0</v>
      </c>
      <c r="F46" s="28">
        <f>E46/D46</f>
        <v>0</v>
      </c>
      <c r="G46" s="27"/>
      <c r="H46" s="28">
        <f t="shared" ref="H46:H48" si="16">G46/D46</f>
        <v>0</v>
      </c>
      <c r="I46" s="75">
        <v>682.1</v>
      </c>
      <c r="J46" s="225"/>
      <c r="K46" s="48">
        <f t="shared" si="8"/>
        <v>0</v>
      </c>
      <c r="L46" s="1"/>
      <c r="M46" s="1"/>
    </row>
    <row r="47" spans="1:13" s="3" customFormat="1" ht="44.25" customHeight="1" x14ac:dyDescent="0.25">
      <c r="A47" s="39"/>
      <c r="B47" s="133" t="s">
        <v>48</v>
      </c>
      <c r="C47" s="75">
        <v>46212.7</v>
      </c>
      <c r="D47" s="75">
        <v>46294.2</v>
      </c>
      <c r="E47" s="27"/>
      <c r="F47" s="28">
        <f>E47/D47</f>
        <v>0</v>
      </c>
      <c r="G47" s="27"/>
      <c r="H47" s="28">
        <f t="shared" si="16"/>
        <v>0</v>
      </c>
      <c r="I47" s="75">
        <v>46294.2</v>
      </c>
      <c r="J47" s="225"/>
      <c r="K47" s="48">
        <f t="shared" si="8"/>
        <v>0</v>
      </c>
      <c r="L47" s="1"/>
      <c r="M47" s="1"/>
    </row>
    <row r="48" spans="1:13" s="3" customFormat="1" ht="44.25" customHeight="1" x14ac:dyDescent="0.25">
      <c r="A48" s="39"/>
      <c r="B48" s="133" t="s">
        <v>11</v>
      </c>
      <c r="C48" s="75">
        <v>2468.15</v>
      </c>
      <c r="D48" s="75">
        <v>2472.44</v>
      </c>
      <c r="E48" s="27"/>
      <c r="F48" s="28">
        <f>E48/D48</f>
        <v>0</v>
      </c>
      <c r="G48" s="27"/>
      <c r="H48" s="28">
        <f t="shared" si="16"/>
        <v>0</v>
      </c>
      <c r="I48" s="75">
        <v>2472.44</v>
      </c>
      <c r="J48" s="225"/>
      <c r="K48" s="48">
        <f t="shared" si="8"/>
        <v>0</v>
      </c>
      <c r="L48" s="1"/>
      <c r="M48" s="1"/>
    </row>
    <row r="49" spans="1:13" s="3" customFormat="1" ht="44.25" customHeight="1" x14ac:dyDescent="0.25">
      <c r="A49" s="39"/>
      <c r="B49" s="133" t="s">
        <v>13</v>
      </c>
      <c r="C49" s="27">
        <v>0</v>
      </c>
      <c r="D49" s="27">
        <v>0</v>
      </c>
      <c r="E49" s="27"/>
      <c r="F49" s="28">
        <v>0</v>
      </c>
      <c r="G49" s="29"/>
      <c r="H49" s="28"/>
      <c r="I49" s="75">
        <f>D49-G49</f>
        <v>0</v>
      </c>
      <c r="J49" s="225"/>
      <c r="K49" s="48">
        <f t="shared" si="8"/>
        <v>0</v>
      </c>
      <c r="L49" s="1"/>
      <c r="M49" s="1"/>
    </row>
    <row r="50" spans="1:13" s="3" customFormat="1" ht="65.25" customHeight="1" x14ac:dyDescent="0.25">
      <c r="A50" s="39"/>
      <c r="B50" s="133" t="s">
        <v>5</v>
      </c>
      <c r="C50" s="27"/>
      <c r="D50" s="27"/>
      <c r="E50" s="27"/>
      <c r="F50" s="28"/>
      <c r="G50" s="27"/>
      <c r="H50" s="28"/>
      <c r="I50" s="27"/>
      <c r="J50" s="225"/>
      <c r="K50" s="48">
        <f t="shared" si="8"/>
        <v>0</v>
      </c>
      <c r="L50" s="1"/>
      <c r="M50" s="1"/>
    </row>
    <row r="51" spans="1:13" s="3" customFormat="1" ht="170.25" customHeight="1" x14ac:dyDescent="0.25">
      <c r="A51" s="138" t="s">
        <v>34</v>
      </c>
      <c r="B51" s="139" t="s">
        <v>114</v>
      </c>
      <c r="C51" s="135">
        <f>C52+C53+C54+C55</f>
        <v>13426.4</v>
      </c>
      <c r="D51" s="135">
        <f t="shared" ref="D51:E51" si="17">D52+D53+D54+D55</f>
        <v>13426.4</v>
      </c>
      <c r="E51" s="135">
        <f t="shared" si="17"/>
        <v>1000</v>
      </c>
      <c r="F51" s="137">
        <f t="shared" ref="F51:F53" si="18">E51/D51</f>
        <v>7.4499999999999997E-2</v>
      </c>
      <c r="G51" s="135">
        <f>G52+G53+G54+G55</f>
        <v>240.57</v>
      </c>
      <c r="H51" s="137">
        <f t="shared" ref="H51:H53" si="19">G51/D51</f>
        <v>1.7899999999999999E-2</v>
      </c>
      <c r="I51" s="135">
        <f>I52+I53+I54+I55</f>
        <v>13426.4</v>
      </c>
      <c r="J51" s="222" t="s">
        <v>119</v>
      </c>
      <c r="K51" s="48">
        <f t="shared" si="8"/>
        <v>0</v>
      </c>
      <c r="L51" s="1"/>
      <c r="M51" s="1"/>
    </row>
    <row r="52" spans="1:13" s="3" customFormat="1" x14ac:dyDescent="0.25">
      <c r="A52" s="138"/>
      <c r="B52" s="136" t="s">
        <v>4</v>
      </c>
      <c r="C52" s="75"/>
      <c r="D52" s="75">
        <v>0</v>
      </c>
      <c r="E52" s="135"/>
      <c r="F52" s="137"/>
      <c r="G52" s="135"/>
      <c r="H52" s="137"/>
      <c r="I52" s="75">
        <v>0</v>
      </c>
      <c r="J52" s="223"/>
      <c r="K52" s="48">
        <f t="shared" si="8"/>
        <v>0</v>
      </c>
      <c r="L52" s="1"/>
      <c r="M52" s="1"/>
    </row>
    <row r="53" spans="1:13" s="3" customFormat="1" x14ac:dyDescent="0.25">
      <c r="A53" s="138"/>
      <c r="B53" s="136" t="s">
        <v>16</v>
      </c>
      <c r="C53" s="75">
        <v>13426.4</v>
      </c>
      <c r="D53" s="75">
        <v>13426.4</v>
      </c>
      <c r="E53" s="75">
        <v>1000</v>
      </c>
      <c r="F53" s="76">
        <f t="shared" si="18"/>
        <v>7.4499999999999997E-2</v>
      </c>
      <c r="G53" s="75">
        <v>240.57</v>
      </c>
      <c r="H53" s="76">
        <f t="shared" si="19"/>
        <v>1.7899999999999999E-2</v>
      </c>
      <c r="I53" s="75">
        <v>13426.4</v>
      </c>
      <c r="J53" s="223"/>
      <c r="K53" s="48">
        <f t="shared" si="8"/>
        <v>0</v>
      </c>
      <c r="L53" s="1"/>
      <c r="M53" s="1"/>
    </row>
    <row r="54" spans="1:13" s="3" customFormat="1" x14ac:dyDescent="0.25">
      <c r="A54" s="138"/>
      <c r="B54" s="136" t="s">
        <v>11</v>
      </c>
      <c r="C54" s="135"/>
      <c r="D54" s="135"/>
      <c r="E54" s="25"/>
      <c r="F54" s="26"/>
      <c r="G54" s="25"/>
      <c r="H54" s="26"/>
      <c r="I54" s="25"/>
      <c r="J54" s="223"/>
      <c r="K54" s="48">
        <f t="shared" si="8"/>
        <v>0</v>
      </c>
      <c r="L54" s="1"/>
      <c r="M54" s="1"/>
    </row>
    <row r="55" spans="1:13" s="3" customFormat="1" x14ac:dyDescent="0.25">
      <c r="A55" s="138"/>
      <c r="B55" s="136" t="s">
        <v>13</v>
      </c>
      <c r="C55" s="135"/>
      <c r="D55" s="135"/>
      <c r="E55" s="25"/>
      <c r="F55" s="26"/>
      <c r="G55" s="25"/>
      <c r="H55" s="26"/>
      <c r="I55" s="25"/>
      <c r="J55" s="223"/>
      <c r="K55" s="48">
        <f t="shared" si="8"/>
        <v>0</v>
      </c>
      <c r="L55" s="1"/>
      <c r="M55" s="1"/>
    </row>
    <row r="56" spans="1:13" s="3" customFormat="1" x14ac:dyDescent="0.25">
      <c r="A56" s="138"/>
      <c r="B56" s="136" t="s">
        <v>5</v>
      </c>
      <c r="C56" s="27"/>
      <c r="D56" s="27"/>
      <c r="E56" s="27"/>
      <c r="F56" s="28"/>
      <c r="G56" s="27"/>
      <c r="H56" s="28"/>
      <c r="I56" s="27"/>
      <c r="J56" s="224"/>
      <c r="K56" s="48">
        <f t="shared" si="8"/>
        <v>0</v>
      </c>
      <c r="L56" s="1"/>
      <c r="M56" s="1"/>
    </row>
    <row r="57" spans="1:13" s="12" customFormat="1" ht="210" customHeight="1" x14ac:dyDescent="0.25">
      <c r="A57" s="93" t="s">
        <v>17</v>
      </c>
      <c r="B57" s="74" t="s">
        <v>87</v>
      </c>
      <c r="C57" s="88">
        <f>C58+C59+C60+C61+C62</f>
        <v>8397.2999999999993</v>
      </c>
      <c r="D57" s="88">
        <f>D58+D59+D60+D61+D62</f>
        <v>8397.2999999999993</v>
      </c>
      <c r="E57" s="88">
        <f>E58+E59+E60+E61+E62</f>
        <v>0</v>
      </c>
      <c r="F57" s="94">
        <f>E57/D57</f>
        <v>0</v>
      </c>
      <c r="G57" s="88">
        <f>G58+G59+G60+G61+G62</f>
        <v>0</v>
      </c>
      <c r="H57" s="94">
        <f>G57/D57</f>
        <v>0</v>
      </c>
      <c r="I57" s="88">
        <f>I58+I59+I60+I61+I62</f>
        <v>8397.2999999999993</v>
      </c>
      <c r="J57" s="162" t="s">
        <v>116</v>
      </c>
      <c r="K57" s="48">
        <f t="shared" si="8"/>
        <v>0</v>
      </c>
      <c r="L57" s="1"/>
      <c r="M57" s="1"/>
    </row>
    <row r="58" spans="1:13" s="3" customFormat="1" ht="33" customHeight="1" x14ac:dyDescent="0.25">
      <c r="A58" s="37"/>
      <c r="B58" s="73" t="s">
        <v>4</v>
      </c>
      <c r="C58" s="75">
        <v>0</v>
      </c>
      <c r="D58" s="75">
        <v>0</v>
      </c>
      <c r="E58" s="75">
        <v>0</v>
      </c>
      <c r="F58" s="76"/>
      <c r="G58" s="75">
        <v>0</v>
      </c>
      <c r="H58" s="76"/>
      <c r="I58" s="75">
        <v>0</v>
      </c>
      <c r="J58" s="226"/>
      <c r="K58" s="48">
        <f t="shared" si="8"/>
        <v>0</v>
      </c>
      <c r="L58" s="1"/>
      <c r="M58" s="1"/>
    </row>
    <row r="59" spans="1:13" s="3" customFormat="1" ht="33" customHeight="1" x14ac:dyDescent="0.25">
      <c r="A59" s="37"/>
      <c r="B59" s="73" t="s">
        <v>48</v>
      </c>
      <c r="C59" s="75">
        <v>8397.2999999999993</v>
      </c>
      <c r="D59" s="75">
        <v>8397.2999999999993</v>
      </c>
      <c r="E59" s="75">
        <v>0</v>
      </c>
      <c r="F59" s="76">
        <f t="shared" ref="F59" si="20">E59/D59</f>
        <v>0</v>
      </c>
      <c r="G59" s="75">
        <v>0</v>
      </c>
      <c r="H59" s="76">
        <f t="shared" ref="H59" si="21">G59/D59</f>
        <v>0</v>
      </c>
      <c r="I59" s="75">
        <f>D59-G59</f>
        <v>8397.2999999999993</v>
      </c>
      <c r="J59" s="226"/>
      <c r="K59" s="48">
        <f t="shared" si="8"/>
        <v>0</v>
      </c>
      <c r="L59" s="1"/>
      <c r="M59" s="1"/>
    </row>
    <row r="60" spans="1:13" s="3" customFormat="1" ht="33" customHeight="1" x14ac:dyDescent="0.25">
      <c r="A60" s="37"/>
      <c r="B60" s="73" t="s">
        <v>11</v>
      </c>
      <c r="C60" s="27">
        <v>0</v>
      </c>
      <c r="D60" s="27">
        <v>0</v>
      </c>
      <c r="E60" s="27">
        <f>G60</f>
        <v>0</v>
      </c>
      <c r="F60" s="28"/>
      <c r="G60" s="27">
        <v>0</v>
      </c>
      <c r="H60" s="28"/>
      <c r="I60" s="27">
        <v>0</v>
      </c>
      <c r="J60" s="226"/>
      <c r="K60" s="48">
        <f t="shared" si="8"/>
        <v>0</v>
      </c>
      <c r="L60" s="1"/>
      <c r="M60" s="1"/>
    </row>
    <row r="61" spans="1:13" s="3" customFormat="1" ht="33" customHeight="1" x14ac:dyDescent="0.25">
      <c r="A61" s="37"/>
      <c r="B61" s="73" t="s">
        <v>13</v>
      </c>
      <c r="C61" s="27"/>
      <c r="D61" s="27"/>
      <c r="E61" s="27"/>
      <c r="F61" s="28"/>
      <c r="G61" s="27"/>
      <c r="H61" s="28"/>
      <c r="I61" s="27"/>
      <c r="J61" s="226"/>
      <c r="K61" s="48">
        <f t="shared" si="8"/>
        <v>0</v>
      </c>
      <c r="L61" s="1"/>
      <c r="M61" s="1"/>
    </row>
    <row r="62" spans="1:13" s="3" customFormat="1" x14ac:dyDescent="0.25">
      <c r="A62" s="37"/>
      <c r="B62" s="73" t="s">
        <v>5</v>
      </c>
      <c r="C62" s="27"/>
      <c r="D62" s="27"/>
      <c r="E62" s="27"/>
      <c r="F62" s="28"/>
      <c r="G62" s="27"/>
      <c r="H62" s="28"/>
      <c r="I62" s="27"/>
      <c r="J62" s="226"/>
      <c r="K62" s="48">
        <f t="shared" si="8"/>
        <v>0</v>
      </c>
      <c r="L62" s="1"/>
      <c r="M62" s="1"/>
    </row>
    <row r="63" spans="1:13" s="107" customFormat="1" ht="45" customHeight="1" x14ac:dyDescent="0.25">
      <c r="A63" s="95" t="s">
        <v>18</v>
      </c>
      <c r="B63" s="67" t="s">
        <v>57</v>
      </c>
      <c r="C63" s="88"/>
      <c r="D63" s="88"/>
      <c r="E63" s="104"/>
      <c r="F63" s="94"/>
      <c r="G63" s="88"/>
      <c r="H63" s="94"/>
      <c r="I63" s="105"/>
      <c r="J63" s="97" t="s">
        <v>35</v>
      </c>
      <c r="K63" s="48">
        <f t="shared" si="8"/>
        <v>0</v>
      </c>
      <c r="L63" s="81"/>
      <c r="M63" s="81"/>
    </row>
    <row r="64" spans="1:13" s="13" customFormat="1" ht="409.5" customHeight="1" x14ac:dyDescent="0.25">
      <c r="A64" s="186" t="s">
        <v>19</v>
      </c>
      <c r="B64" s="231" t="s">
        <v>83</v>
      </c>
      <c r="C64" s="146">
        <f>SUM(C67:C70)</f>
        <v>803643.55</v>
      </c>
      <c r="D64" s="152">
        <f>SUM(D67:D70)</f>
        <v>808557.85</v>
      </c>
      <c r="E64" s="206">
        <f>SUM(E67:E70)</f>
        <v>0</v>
      </c>
      <c r="F64" s="209">
        <f>E64/D64</f>
        <v>0</v>
      </c>
      <c r="G64" s="204">
        <f t="shared" ref="G64" si="22">SUM(G67:G71)</f>
        <v>0</v>
      </c>
      <c r="H64" s="205">
        <f>G64/D64</f>
        <v>0</v>
      </c>
      <c r="I64" s="152">
        <f>SUM(I67:I70)</f>
        <v>808557.85</v>
      </c>
      <c r="J64" s="199"/>
      <c r="K64" s="48">
        <f t="shared" si="8"/>
        <v>0</v>
      </c>
      <c r="L64" s="1"/>
      <c r="M64" s="1"/>
    </row>
    <row r="65" spans="1:13" s="13" customFormat="1" ht="409.5" customHeight="1" x14ac:dyDescent="0.25">
      <c r="A65" s="187"/>
      <c r="B65" s="232"/>
      <c r="C65" s="147"/>
      <c r="D65" s="152"/>
      <c r="E65" s="207"/>
      <c r="F65" s="210"/>
      <c r="G65" s="204"/>
      <c r="H65" s="205"/>
      <c r="I65" s="152"/>
      <c r="J65" s="199"/>
      <c r="K65" s="48">
        <f t="shared" si="8"/>
        <v>0</v>
      </c>
      <c r="L65" s="1"/>
      <c r="M65" s="1"/>
    </row>
    <row r="66" spans="1:13" s="13" customFormat="1" ht="214.5" customHeight="1" x14ac:dyDescent="0.25">
      <c r="A66" s="188"/>
      <c r="B66" s="232"/>
      <c r="C66" s="148"/>
      <c r="D66" s="152"/>
      <c r="E66" s="208"/>
      <c r="F66" s="211"/>
      <c r="G66" s="204"/>
      <c r="H66" s="205"/>
      <c r="I66" s="152"/>
      <c r="J66" s="199"/>
      <c r="K66" s="48">
        <f t="shared" si="8"/>
        <v>0</v>
      </c>
      <c r="L66" s="1"/>
      <c r="M66" s="1"/>
    </row>
    <row r="67" spans="1:13" s="4" customFormat="1" x14ac:dyDescent="0.25">
      <c r="A67" s="95"/>
      <c r="B67" s="97" t="s">
        <v>4</v>
      </c>
      <c r="C67" s="75">
        <f t="shared" ref="C67:E71" si="23">C73+C109</f>
        <v>52635.6</v>
      </c>
      <c r="D67" s="75">
        <f t="shared" si="23"/>
        <v>57549.9</v>
      </c>
      <c r="E67" s="27">
        <f t="shared" si="23"/>
        <v>0</v>
      </c>
      <c r="F67" s="28">
        <f t="shared" ref="F67:F69" si="24">E67/D67</f>
        <v>0</v>
      </c>
      <c r="G67" s="27">
        <f>G73+G109</f>
        <v>0</v>
      </c>
      <c r="H67" s="28">
        <f t="shared" ref="H67:H69" si="25">G67/D67</f>
        <v>0</v>
      </c>
      <c r="I67" s="75">
        <f>I73+I109</f>
        <v>57549.9</v>
      </c>
      <c r="J67" s="199"/>
      <c r="K67" s="48">
        <f t="shared" si="8"/>
        <v>0</v>
      </c>
      <c r="L67" s="1"/>
      <c r="M67" s="1"/>
    </row>
    <row r="68" spans="1:13" s="4" customFormat="1" x14ac:dyDescent="0.25">
      <c r="A68" s="95"/>
      <c r="B68" s="97" t="s">
        <v>36</v>
      </c>
      <c r="C68" s="75">
        <f t="shared" si="23"/>
        <v>669459.69999999995</v>
      </c>
      <c r="D68" s="75">
        <f t="shared" si="23"/>
        <v>669459.69999999995</v>
      </c>
      <c r="E68" s="27">
        <f t="shared" si="23"/>
        <v>0</v>
      </c>
      <c r="F68" s="28">
        <f t="shared" si="24"/>
        <v>0</v>
      </c>
      <c r="G68" s="27">
        <f>G74+G110</f>
        <v>0</v>
      </c>
      <c r="H68" s="28">
        <f t="shared" si="25"/>
        <v>0</v>
      </c>
      <c r="I68" s="75">
        <f>I74+I110</f>
        <v>669459.69999999995</v>
      </c>
      <c r="J68" s="199"/>
      <c r="K68" s="48">
        <f t="shared" si="8"/>
        <v>0</v>
      </c>
      <c r="L68" s="1"/>
      <c r="M68" s="1"/>
    </row>
    <row r="69" spans="1:13" s="4" customFormat="1" x14ac:dyDescent="0.25">
      <c r="A69" s="95"/>
      <c r="B69" s="97" t="s">
        <v>11</v>
      </c>
      <c r="C69" s="75">
        <f t="shared" si="23"/>
        <v>81548.25</v>
      </c>
      <c r="D69" s="75">
        <f t="shared" si="23"/>
        <v>81548.25</v>
      </c>
      <c r="E69" s="27">
        <f t="shared" si="23"/>
        <v>0</v>
      </c>
      <c r="F69" s="28">
        <f t="shared" si="24"/>
        <v>0</v>
      </c>
      <c r="G69" s="27">
        <f>G75+G111</f>
        <v>0</v>
      </c>
      <c r="H69" s="28">
        <f t="shared" si="25"/>
        <v>0</v>
      </c>
      <c r="I69" s="75">
        <f>I75+I111</f>
        <v>81548.25</v>
      </c>
      <c r="J69" s="199"/>
      <c r="K69" s="48">
        <f t="shared" si="8"/>
        <v>0</v>
      </c>
      <c r="L69" s="1"/>
      <c r="M69" s="1"/>
    </row>
    <row r="70" spans="1:13" s="4" customFormat="1" x14ac:dyDescent="0.25">
      <c r="A70" s="95"/>
      <c r="B70" s="97" t="s">
        <v>13</v>
      </c>
      <c r="C70" s="75">
        <f t="shared" si="23"/>
        <v>0</v>
      </c>
      <c r="D70" s="75">
        <f t="shared" si="23"/>
        <v>0</v>
      </c>
      <c r="E70" s="27">
        <f t="shared" si="23"/>
        <v>0</v>
      </c>
      <c r="F70" s="28">
        <v>0</v>
      </c>
      <c r="G70" s="27"/>
      <c r="H70" s="28">
        <v>0</v>
      </c>
      <c r="I70" s="27">
        <f>I76+I112</f>
        <v>0</v>
      </c>
      <c r="J70" s="199"/>
      <c r="K70" s="48">
        <f t="shared" si="8"/>
        <v>0</v>
      </c>
      <c r="L70" s="1"/>
      <c r="M70" s="1"/>
    </row>
    <row r="71" spans="1:13" s="4" customFormat="1" collapsed="1" x14ac:dyDescent="0.25">
      <c r="A71" s="95"/>
      <c r="B71" s="97" t="s">
        <v>5</v>
      </c>
      <c r="C71" s="75">
        <f t="shared" si="23"/>
        <v>0</v>
      </c>
      <c r="D71" s="75">
        <f t="shared" si="23"/>
        <v>0</v>
      </c>
      <c r="E71" s="27">
        <f t="shared" si="23"/>
        <v>0</v>
      </c>
      <c r="F71" s="28"/>
      <c r="G71" s="27"/>
      <c r="H71" s="28"/>
      <c r="I71" s="27">
        <f>I77+I113</f>
        <v>0</v>
      </c>
      <c r="J71" s="199"/>
      <c r="K71" s="48">
        <f t="shared" si="8"/>
        <v>0</v>
      </c>
      <c r="L71" s="1"/>
      <c r="M71" s="1"/>
    </row>
    <row r="72" spans="1:13" s="13" customFormat="1" ht="47.25" customHeight="1" x14ac:dyDescent="0.25">
      <c r="A72" s="102" t="s">
        <v>38</v>
      </c>
      <c r="B72" s="72" t="s">
        <v>97</v>
      </c>
      <c r="C72" s="90">
        <f>SUM(C73:C77)</f>
        <v>733238.32</v>
      </c>
      <c r="D72" s="90">
        <f>SUM(D73:D77)</f>
        <v>733238.32</v>
      </c>
      <c r="E72" s="50">
        <f>SUM(E73:E77)</f>
        <v>0</v>
      </c>
      <c r="F72" s="51">
        <f>E72/D72</f>
        <v>0</v>
      </c>
      <c r="G72" s="50">
        <f>SUM(G73:G77)</f>
        <v>0</v>
      </c>
      <c r="H72" s="51">
        <f>G72/D72</f>
        <v>0</v>
      </c>
      <c r="I72" s="90">
        <f>SUM(I73:I77)</f>
        <v>733238.32</v>
      </c>
      <c r="J72" s="220"/>
      <c r="K72" s="48">
        <f t="shared" si="8"/>
        <v>0</v>
      </c>
      <c r="L72" s="1"/>
      <c r="M72" s="1"/>
    </row>
    <row r="73" spans="1:13" s="4" customFormat="1" x14ac:dyDescent="0.25">
      <c r="A73" s="92"/>
      <c r="B73" s="97" t="s">
        <v>4</v>
      </c>
      <c r="C73" s="75">
        <f t="shared" ref="C73:I77" si="26">C79+C91+C103</f>
        <v>0</v>
      </c>
      <c r="D73" s="75">
        <f t="shared" si="26"/>
        <v>0</v>
      </c>
      <c r="E73" s="27">
        <f t="shared" si="26"/>
        <v>0</v>
      </c>
      <c r="F73" s="27">
        <f t="shared" si="26"/>
        <v>0</v>
      </c>
      <c r="G73" s="27">
        <f t="shared" si="26"/>
        <v>0</v>
      </c>
      <c r="H73" s="27">
        <f t="shared" si="26"/>
        <v>0</v>
      </c>
      <c r="I73" s="75">
        <f t="shared" si="26"/>
        <v>0</v>
      </c>
      <c r="J73" s="220"/>
      <c r="K73" s="48">
        <f t="shared" si="8"/>
        <v>0</v>
      </c>
      <c r="L73" s="1"/>
      <c r="M73" s="1"/>
    </row>
    <row r="74" spans="1:13" s="4" customFormat="1" x14ac:dyDescent="0.25">
      <c r="A74" s="92"/>
      <c r="B74" s="97" t="s">
        <v>47</v>
      </c>
      <c r="C74" s="75">
        <f t="shared" si="26"/>
        <v>652582.1</v>
      </c>
      <c r="D74" s="75">
        <f t="shared" si="26"/>
        <v>652582.1</v>
      </c>
      <c r="E74" s="27">
        <f t="shared" si="26"/>
        <v>0</v>
      </c>
      <c r="F74" s="27">
        <f t="shared" si="26"/>
        <v>0</v>
      </c>
      <c r="G74" s="27">
        <f t="shared" si="26"/>
        <v>0</v>
      </c>
      <c r="H74" s="27">
        <f t="shared" si="26"/>
        <v>0</v>
      </c>
      <c r="I74" s="75">
        <f t="shared" si="26"/>
        <v>652582.1</v>
      </c>
      <c r="J74" s="220"/>
      <c r="K74" s="48">
        <f t="shared" ref="K74:K137" si="27">D74-I74</f>
        <v>0</v>
      </c>
      <c r="L74" s="1"/>
      <c r="M74" s="1"/>
    </row>
    <row r="75" spans="1:13" s="4" customFormat="1" x14ac:dyDescent="0.25">
      <c r="A75" s="92"/>
      <c r="B75" s="97" t="s">
        <v>11</v>
      </c>
      <c r="C75" s="75">
        <f t="shared" si="26"/>
        <v>80656.22</v>
      </c>
      <c r="D75" s="75">
        <f t="shared" si="26"/>
        <v>80656.22</v>
      </c>
      <c r="E75" s="27">
        <f t="shared" si="26"/>
        <v>0</v>
      </c>
      <c r="F75" s="27">
        <f t="shared" si="26"/>
        <v>0</v>
      </c>
      <c r="G75" s="27">
        <f t="shared" si="26"/>
        <v>0</v>
      </c>
      <c r="H75" s="27">
        <f t="shared" si="26"/>
        <v>0</v>
      </c>
      <c r="I75" s="75">
        <f t="shared" si="26"/>
        <v>80656.22</v>
      </c>
      <c r="J75" s="220"/>
      <c r="K75" s="48">
        <f t="shared" si="27"/>
        <v>0</v>
      </c>
      <c r="L75" s="1"/>
      <c r="M75" s="1"/>
    </row>
    <row r="76" spans="1:13" s="4" customFormat="1" x14ac:dyDescent="0.25">
      <c r="A76" s="92"/>
      <c r="B76" s="97" t="s">
        <v>13</v>
      </c>
      <c r="C76" s="75">
        <f t="shared" si="26"/>
        <v>0</v>
      </c>
      <c r="D76" s="75">
        <f t="shared" si="26"/>
        <v>0</v>
      </c>
      <c r="E76" s="27">
        <f t="shared" si="26"/>
        <v>0</v>
      </c>
      <c r="F76" s="27">
        <f t="shared" si="26"/>
        <v>0</v>
      </c>
      <c r="G76" s="27">
        <f t="shared" si="26"/>
        <v>0</v>
      </c>
      <c r="H76" s="27">
        <f t="shared" si="26"/>
        <v>0</v>
      </c>
      <c r="I76" s="27">
        <f t="shared" si="26"/>
        <v>0</v>
      </c>
      <c r="J76" s="220"/>
      <c r="K76" s="48">
        <f t="shared" si="27"/>
        <v>0</v>
      </c>
      <c r="L76" s="1"/>
      <c r="M76" s="1"/>
    </row>
    <row r="77" spans="1:13" s="4" customFormat="1" x14ac:dyDescent="0.25">
      <c r="A77" s="92"/>
      <c r="B77" s="97" t="s">
        <v>5</v>
      </c>
      <c r="C77" s="75">
        <f t="shared" si="26"/>
        <v>0</v>
      </c>
      <c r="D77" s="75">
        <f t="shared" si="26"/>
        <v>0</v>
      </c>
      <c r="E77" s="27">
        <f t="shared" si="26"/>
        <v>0</v>
      </c>
      <c r="F77" s="27">
        <f t="shared" si="26"/>
        <v>0</v>
      </c>
      <c r="G77" s="27">
        <f t="shared" si="26"/>
        <v>0</v>
      </c>
      <c r="H77" s="27">
        <f t="shared" si="26"/>
        <v>0</v>
      </c>
      <c r="I77" s="27">
        <f t="shared" si="26"/>
        <v>0</v>
      </c>
      <c r="J77" s="220"/>
      <c r="K77" s="48">
        <f t="shared" si="27"/>
        <v>0</v>
      </c>
      <c r="L77" s="1"/>
      <c r="M77" s="1"/>
    </row>
    <row r="78" spans="1:13" s="13" customFormat="1" ht="123.75" customHeight="1" x14ac:dyDescent="0.25">
      <c r="A78" s="102" t="s">
        <v>39</v>
      </c>
      <c r="B78" s="72" t="s">
        <v>98</v>
      </c>
      <c r="C78" s="90">
        <f>SUM(C79:C83)</f>
        <v>174523.8</v>
      </c>
      <c r="D78" s="90">
        <f>SUM(D79:D83)</f>
        <v>174523.8</v>
      </c>
      <c r="E78" s="50">
        <f>SUM(E79:E83)</f>
        <v>0</v>
      </c>
      <c r="F78" s="51">
        <f>E78/D78</f>
        <v>0</v>
      </c>
      <c r="G78" s="50">
        <f>SUM(G79:G83)</f>
        <v>0</v>
      </c>
      <c r="H78" s="51">
        <f>G78/D78</f>
        <v>0</v>
      </c>
      <c r="I78" s="90">
        <f>SUM(I79:I83)</f>
        <v>174523.8</v>
      </c>
      <c r="J78" s="52"/>
      <c r="K78" s="48">
        <f t="shared" si="27"/>
        <v>0</v>
      </c>
      <c r="L78" s="1"/>
      <c r="M78" s="1"/>
    </row>
    <row r="79" spans="1:13" s="4" customFormat="1" x14ac:dyDescent="0.25">
      <c r="A79" s="79"/>
      <c r="B79" s="97" t="s">
        <v>4</v>
      </c>
      <c r="C79" s="75">
        <f>C85</f>
        <v>0</v>
      </c>
      <c r="D79" s="75">
        <f>D85</f>
        <v>0</v>
      </c>
      <c r="E79" s="27">
        <f>E85</f>
        <v>0</v>
      </c>
      <c r="F79" s="51"/>
      <c r="G79" s="27">
        <f>G85</f>
        <v>0</v>
      </c>
      <c r="H79" s="51"/>
      <c r="I79" s="75">
        <f>I85</f>
        <v>0</v>
      </c>
      <c r="J79" s="53"/>
      <c r="K79" s="48">
        <f t="shared" si="27"/>
        <v>0</v>
      </c>
      <c r="L79" s="1"/>
      <c r="M79" s="1"/>
    </row>
    <row r="80" spans="1:13" s="4" customFormat="1" x14ac:dyDescent="0.25">
      <c r="A80" s="79"/>
      <c r="B80" s="97" t="s">
        <v>47</v>
      </c>
      <c r="C80" s="75">
        <f t="shared" ref="C80:E83" si="28">C86</f>
        <v>155326.20000000001</v>
      </c>
      <c r="D80" s="75">
        <f t="shared" si="28"/>
        <v>155326.20000000001</v>
      </c>
      <c r="E80" s="27">
        <f t="shared" si="28"/>
        <v>0</v>
      </c>
      <c r="F80" s="27">
        <f>F86</f>
        <v>0</v>
      </c>
      <c r="G80" s="27">
        <f t="shared" ref="G80:G83" si="29">G86</f>
        <v>0</v>
      </c>
      <c r="H80" s="51"/>
      <c r="I80" s="75">
        <f t="shared" ref="I80:I83" si="30">I86</f>
        <v>155326.20000000001</v>
      </c>
      <c r="J80" s="53"/>
      <c r="K80" s="48">
        <f t="shared" si="27"/>
        <v>0</v>
      </c>
      <c r="L80" s="1"/>
      <c r="M80" s="1"/>
    </row>
    <row r="81" spans="1:13" s="4" customFormat="1" x14ac:dyDescent="0.25">
      <c r="A81" s="79"/>
      <c r="B81" s="97" t="s">
        <v>37</v>
      </c>
      <c r="C81" s="75">
        <f t="shared" si="28"/>
        <v>19197.599999999999</v>
      </c>
      <c r="D81" s="75">
        <f t="shared" si="28"/>
        <v>19197.599999999999</v>
      </c>
      <c r="E81" s="27">
        <f t="shared" si="28"/>
        <v>0</v>
      </c>
      <c r="F81" s="27">
        <f>F87</f>
        <v>0</v>
      </c>
      <c r="G81" s="27">
        <f t="shared" si="29"/>
        <v>0</v>
      </c>
      <c r="H81" s="51"/>
      <c r="I81" s="75">
        <f t="shared" si="30"/>
        <v>19197.599999999999</v>
      </c>
      <c r="J81" s="53"/>
      <c r="K81" s="48">
        <f t="shared" si="27"/>
        <v>0</v>
      </c>
      <c r="L81" s="1"/>
      <c r="M81" s="1"/>
    </row>
    <row r="82" spans="1:13" s="4" customFormat="1" x14ac:dyDescent="0.25">
      <c r="A82" s="79"/>
      <c r="B82" s="97" t="s">
        <v>13</v>
      </c>
      <c r="C82" s="27">
        <f t="shared" si="28"/>
        <v>0</v>
      </c>
      <c r="D82" s="27">
        <f t="shared" si="28"/>
        <v>0</v>
      </c>
      <c r="E82" s="27">
        <f t="shared" si="28"/>
        <v>0</v>
      </c>
      <c r="F82" s="28"/>
      <c r="G82" s="27">
        <f t="shared" si="29"/>
        <v>0</v>
      </c>
      <c r="H82" s="51"/>
      <c r="I82" s="75">
        <f t="shared" si="30"/>
        <v>0</v>
      </c>
      <c r="J82" s="53"/>
      <c r="K82" s="48">
        <f t="shared" si="27"/>
        <v>0</v>
      </c>
      <c r="L82" s="1"/>
      <c r="M82" s="1"/>
    </row>
    <row r="83" spans="1:13" s="4" customFormat="1" x14ac:dyDescent="0.25">
      <c r="A83" s="79"/>
      <c r="B83" s="97" t="s">
        <v>5</v>
      </c>
      <c r="C83" s="27">
        <f t="shared" si="28"/>
        <v>0</v>
      </c>
      <c r="D83" s="27">
        <f t="shared" si="28"/>
        <v>0</v>
      </c>
      <c r="E83" s="27">
        <f t="shared" si="28"/>
        <v>0</v>
      </c>
      <c r="F83" s="28"/>
      <c r="G83" s="27">
        <f t="shared" si="29"/>
        <v>0</v>
      </c>
      <c r="H83" s="51"/>
      <c r="I83" s="75">
        <f t="shared" si="30"/>
        <v>0</v>
      </c>
      <c r="J83" s="53"/>
      <c r="K83" s="48">
        <f t="shared" si="27"/>
        <v>0</v>
      </c>
      <c r="L83" s="1"/>
      <c r="M83" s="1"/>
    </row>
    <row r="84" spans="1:13" s="13" customFormat="1" ht="71.25" customHeight="1" x14ac:dyDescent="0.25">
      <c r="A84" s="120" t="s">
        <v>53</v>
      </c>
      <c r="B84" s="71" t="s">
        <v>66</v>
      </c>
      <c r="C84" s="83">
        <f>SUM(C85:C89)</f>
        <v>174523.8</v>
      </c>
      <c r="D84" s="83">
        <f>SUM(D85:D89)</f>
        <v>174523.8</v>
      </c>
      <c r="E84" s="29">
        <f>SUM(E85:E89)</f>
        <v>0</v>
      </c>
      <c r="F84" s="54">
        <f>E84/D84</f>
        <v>0</v>
      </c>
      <c r="G84" s="29">
        <f>SUM(G85:G89)</f>
        <v>0</v>
      </c>
      <c r="H84" s="54">
        <f>G84/D84</f>
        <v>0</v>
      </c>
      <c r="I84" s="83">
        <f>SUM(I85:I89)</f>
        <v>174523.8</v>
      </c>
      <c r="J84" s="228" t="s">
        <v>107</v>
      </c>
      <c r="K84" s="48">
        <f t="shared" si="27"/>
        <v>0</v>
      </c>
      <c r="L84" s="1"/>
      <c r="M84" s="1"/>
    </row>
    <row r="85" spans="1:13" s="4" customFormat="1" x14ac:dyDescent="0.25">
      <c r="A85" s="55"/>
      <c r="B85" s="97" t="s">
        <v>4</v>
      </c>
      <c r="C85" s="75"/>
      <c r="D85" s="88"/>
      <c r="E85" s="27"/>
      <c r="F85" s="28"/>
      <c r="G85" s="27"/>
      <c r="H85" s="28"/>
      <c r="I85" s="88"/>
      <c r="J85" s="229"/>
      <c r="K85" s="48">
        <f t="shared" si="27"/>
        <v>0</v>
      </c>
      <c r="L85" s="1"/>
      <c r="M85" s="1"/>
    </row>
    <row r="86" spans="1:13" s="4" customFormat="1" x14ac:dyDescent="0.25">
      <c r="A86" s="55"/>
      <c r="B86" s="97" t="s">
        <v>47</v>
      </c>
      <c r="C86" s="75">
        <f>155326.2</f>
        <v>155326.20000000001</v>
      </c>
      <c r="D86" s="75">
        <v>155326.20000000001</v>
      </c>
      <c r="E86" s="27"/>
      <c r="F86" s="28">
        <f>E86/D86</f>
        <v>0</v>
      </c>
      <c r="G86" s="27"/>
      <c r="H86" s="28">
        <f>G86/D86</f>
        <v>0</v>
      </c>
      <c r="I86" s="75">
        <f>D86-G86</f>
        <v>155326.20000000001</v>
      </c>
      <c r="J86" s="229"/>
      <c r="K86" s="48">
        <f t="shared" si="27"/>
        <v>0</v>
      </c>
      <c r="L86" s="1"/>
      <c r="M86" s="1"/>
    </row>
    <row r="87" spans="1:13" s="4" customFormat="1" x14ac:dyDescent="0.25">
      <c r="A87" s="55"/>
      <c r="B87" s="97" t="s">
        <v>37</v>
      </c>
      <c r="C87" s="75">
        <v>19197.599999999999</v>
      </c>
      <c r="D87" s="75">
        <v>19197.599999999999</v>
      </c>
      <c r="E87" s="27"/>
      <c r="F87" s="28">
        <f>E87/D87</f>
        <v>0</v>
      </c>
      <c r="G87" s="27"/>
      <c r="H87" s="28">
        <f>G87/D87</f>
        <v>0</v>
      </c>
      <c r="I87" s="75">
        <f>D87-G87</f>
        <v>19197.599999999999</v>
      </c>
      <c r="J87" s="229"/>
      <c r="K87" s="48">
        <f t="shared" si="27"/>
        <v>0</v>
      </c>
      <c r="L87" s="1"/>
      <c r="M87" s="1"/>
    </row>
    <row r="88" spans="1:13" s="4" customFormat="1" x14ac:dyDescent="0.25">
      <c r="A88" s="55"/>
      <c r="B88" s="97" t="s">
        <v>13</v>
      </c>
      <c r="C88" s="27"/>
      <c r="D88" s="27"/>
      <c r="E88" s="27"/>
      <c r="F88" s="28"/>
      <c r="G88" s="27"/>
      <c r="H88" s="28"/>
      <c r="I88" s="75"/>
      <c r="J88" s="229"/>
      <c r="K88" s="48">
        <f t="shared" si="27"/>
        <v>0</v>
      </c>
      <c r="L88" s="1"/>
      <c r="M88" s="1"/>
    </row>
    <row r="89" spans="1:13" s="4" customFormat="1" x14ac:dyDescent="0.25">
      <c r="A89" s="55"/>
      <c r="B89" s="97" t="s">
        <v>5</v>
      </c>
      <c r="C89" s="27"/>
      <c r="D89" s="25"/>
      <c r="E89" s="27"/>
      <c r="F89" s="28"/>
      <c r="G89" s="27"/>
      <c r="H89" s="28"/>
      <c r="I89" s="75"/>
      <c r="J89" s="230"/>
      <c r="K89" s="48">
        <f t="shared" si="27"/>
        <v>0</v>
      </c>
      <c r="L89" s="1"/>
      <c r="M89" s="1"/>
    </row>
    <row r="90" spans="1:13" s="4" customFormat="1" ht="24" customHeight="1" x14ac:dyDescent="0.25">
      <c r="A90" s="121" t="s">
        <v>67</v>
      </c>
      <c r="B90" s="72" t="s">
        <v>99</v>
      </c>
      <c r="C90" s="83">
        <f>SUM(C91:C95)</f>
        <v>36348.42</v>
      </c>
      <c r="D90" s="83">
        <f>SUM(D91:D95)</f>
        <v>36348.42</v>
      </c>
      <c r="E90" s="29">
        <f>SUM(E91:E95)</f>
        <v>0</v>
      </c>
      <c r="F90" s="28">
        <f t="shared" ref="F90:F99" si="31">E90/D90</f>
        <v>0</v>
      </c>
      <c r="G90" s="29">
        <f>SUM(G91:G95)</f>
        <v>0</v>
      </c>
      <c r="H90" s="28">
        <f t="shared" ref="H90:H99" si="32">G90/D90</f>
        <v>0</v>
      </c>
      <c r="I90" s="83">
        <f>SUM(I91:I95)</f>
        <v>36348.42</v>
      </c>
      <c r="J90" s="166"/>
      <c r="K90" s="48">
        <f t="shared" si="27"/>
        <v>0</v>
      </c>
      <c r="L90" s="1"/>
      <c r="M90" s="1"/>
    </row>
    <row r="91" spans="1:13" s="4" customFormat="1" x14ac:dyDescent="0.25">
      <c r="A91" s="103"/>
      <c r="B91" s="97" t="s">
        <v>4</v>
      </c>
      <c r="C91" s="75">
        <f>C97</f>
        <v>0</v>
      </c>
      <c r="D91" s="75">
        <f>D97</f>
        <v>0</v>
      </c>
      <c r="E91" s="27">
        <f>E97</f>
        <v>0</v>
      </c>
      <c r="F91" s="28"/>
      <c r="G91" s="27">
        <f>G97</f>
        <v>0</v>
      </c>
      <c r="H91" s="28"/>
      <c r="I91" s="83">
        <f>I97</f>
        <v>0</v>
      </c>
      <c r="J91" s="167"/>
      <c r="K91" s="48">
        <f t="shared" si="27"/>
        <v>0</v>
      </c>
      <c r="L91" s="1"/>
      <c r="M91" s="1"/>
    </row>
    <row r="92" spans="1:13" s="4" customFormat="1" x14ac:dyDescent="0.25">
      <c r="A92" s="103"/>
      <c r="B92" s="97" t="s">
        <v>47</v>
      </c>
      <c r="C92" s="75">
        <f t="shared" ref="C92:E95" si="33">C98</f>
        <v>32350.1</v>
      </c>
      <c r="D92" s="75">
        <f t="shared" si="33"/>
        <v>32350.1</v>
      </c>
      <c r="E92" s="27">
        <f t="shared" si="33"/>
        <v>0</v>
      </c>
      <c r="F92" s="28">
        <f t="shared" si="31"/>
        <v>0</v>
      </c>
      <c r="G92" s="27">
        <f t="shared" ref="G92:G95" si="34">G98</f>
        <v>0</v>
      </c>
      <c r="H92" s="28">
        <f>G92/D92</f>
        <v>0</v>
      </c>
      <c r="I92" s="83">
        <f t="shared" ref="I92:I95" si="35">I98</f>
        <v>32350.1</v>
      </c>
      <c r="J92" s="167"/>
      <c r="K92" s="48">
        <f t="shared" si="27"/>
        <v>0</v>
      </c>
      <c r="L92" s="1"/>
      <c r="M92" s="1"/>
    </row>
    <row r="93" spans="1:13" s="4" customFormat="1" x14ac:dyDescent="0.25">
      <c r="A93" s="103"/>
      <c r="B93" s="97" t="s">
        <v>37</v>
      </c>
      <c r="C93" s="75">
        <f t="shared" si="33"/>
        <v>3998.32</v>
      </c>
      <c r="D93" s="75">
        <f t="shared" si="33"/>
        <v>3998.32</v>
      </c>
      <c r="E93" s="27">
        <f t="shared" si="33"/>
        <v>0</v>
      </c>
      <c r="F93" s="28">
        <f t="shared" si="31"/>
        <v>0</v>
      </c>
      <c r="G93" s="27">
        <f t="shared" si="34"/>
        <v>0</v>
      </c>
      <c r="H93" s="28">
        <f>G93/D93</f>
        <v>0</v>
      </c>
      <c r="I93" s="83">
        <f t="shared" si="35"/>
        <v>3998.32</v>
      </c>
      <c r="J93" s="167"/>
      <c r="K93" s="48">
        <f t="shared" si="27"/>
        <v>0</v>
      </c>
      <c r="L93" s="1"/>
      <c r="M93" s="1"/>
    </row>
    <row r="94" spans="1:13" s="4" customFormat="1" x14ac:dyDescent="0.25">
      <c r="A94" s="103"/>
      <c r="B94" s="97" t="s">
        <v>13</v>
      </c>
      <c r="C94" s="75">
        <f t="shared" si="33"/>
        <v>0</v>
      </c>
      <c r="D94" s="75">
        <f t="shared" si="33"/>
        <v>0</v>
      </c>
      <c r="E94" s="27">
        <f t="shared" si="33"/>
        <v>0</v>
      </c>
      <c r="F94" s="28"/>
      <c r="G94" s="27">
        <f t="shared" si="34"/>
        <v>0</v>
      </c>
      <c r="H94" s="28"/>
      <c r="I94" s="29">
        <f t="shared" si="35"/>
        <v>0</v>
      </c>
      <c r="J94" s="167"/>
      <c r="K94" s="48">
        <f t="shared" si="27"/>
        <v>0</v>
      </c>
      <c r="L94" s="1"/>
      <c r="M94" s="1"/>
    </row>
    <row r="95" spans="1:13" s="4" customFormat="1" x14ac:dyDescent="0.25">
      <c r="A95" s="103"/>
      <c r="B95" s="97" t="s">
        <v>5</v>
      </c>
      <c r="C95" s="75">
        <f t="shared" si="33"/>
        <v>0</v>
      </c>
      <c r="D95" s="75">
        <f t="shared" si="33"/>
        <v>0</v>
      </c>
      <c r="E95" s="27">
        <f t="shared" si="33"/>
        <v>0</v>
      </c>
      <c r="F95" s="28"/>
      <c r="G95" s="27">
        <f t="shared" si="34"/>
        <v>0</v>
      </c>
      <c r="H95" s="28"/>
      <c r="I95" s="29">
        <f t="shared" si="35"/>
        <v>0</v>
      </c>
      <c r="J95" s="167"/>
      <c r="K95" s="48">
        <f t="shared" si="27"/>
        <v>0</v>
      </c>
      <c r="L95" s="1"/>
      <c r="M95" s="1"/>
    </row>
    <row r="96" spans="1:13" s="4" customFormat="1" ht="77.25" customHeight="1" x14ac:dyDescent="0.25">
      <c r="A96" s="120" t="s">
        <v>68</v>
      </c>
      <c r="B96" s="71" t="s">
        <v>69</v>
      </c>
      <c r="C96" s="75">
        <f>C97+C98+C99+C100+C101</f>
        <v>36348.42</v>
      </c>
      <c r="D96" s="75">
        <f t="shared" ref="D96:E96" si="36">D97+D98+D99+D100+D101</f>
        <v>36348.42</v>
      </c>
      <c r="E96" s="27">
        <f t="shared" si="36"/>
        <v>0</v>
      </c>
      <c r="F96" s="28">
        <f t="shared" si="31"/>
        <v>0</v>
      </c>
      <c r="G96" s="27">
        <f>SUM(G97:G101)</f>
        <v>0</v>
      </c>
      <c r="H96" s="28">
        <f t="shared" si="32"/>
        <v>0</v>
      </c>
      <c r="I96" s="130">
        <f>I97+I98+I99</f>
        <v>36348.42</v>
      </c>
      <c r="J96" s="168" t="s">
        <v>72</v>
      </c>
      <c r="K96" s="48">
        <f t="shared" si="27"/>
        <v>0</v>
      </c>
      <c r="L96" s="1"/>
      <c r="M96" s="1"/>
    </row>
    <row r="97" spans="1:13" s="4" customFormat="1" x14ac:dyDescent="0.25">
      <c r="A97" s="103"/>
      <c r="B97" s="97" t="s">
        <v>4</v>
      </c>
      <c r="C97" s="75"/>
      <c r="D97" s="88"/>
      <c r="E97" s="27"/>
      <c r="F97" s="28"/>
      <c r="G97" s="27"/>
      <c r="H97" s="28"/>
      <c r="I97" s="130">
        <f t="shared" ref="I97:I101" si="37">D97-G97</f>
        <v>0</v>
      </c>
      <c r="J97" s="169"/>
      <c r="K97" s="48">
        <f t="shared" si="27"/>
        <v>0</v>
      </c>
      <c r="L97" s="1"/>
      <c r="M97" s="1"/>
    </row>
    <row r="98" spans="1:13" s="4" customFormat="1" x14ac:dyDescent="0.25">
      <c r="A98" s="103"/>
      <c r="B98" s="97" t="s">
        <v>47</v>
      </c>
      <c r="C98" s="75">
        <v>32350.1</v>
      </c>
      <c r="D98" s="75">
        <v>32350.1</v>
      </c>
      <c r="E98" s="27"/>
      <c r="F98" s="28">
        <f t="shared" si="31"/>
        <v>0</v>
      </c>
      <c r="G98" s="27"/>
      <c r="H98" s="28">
        <f t="shared" si="32"/>
        <v>0</v>
      </c>
      <c r="I98" s="130">
        <f>D98-G98</f>
        <v>32350.1</v>
      </c>
      <c r="J98" s="169"/>
      <c r="K98" s="48">
        <f t="shared" si="27"/>
        <v>0</v>
      </c>
      <c r="L98" s="1"/>
      <c r="M98" s="1"/>
    </row>
    <row r="99" spans="1:13" s="4" customFormat="1" x14ac:dyDescent="0.25">
      <c r="A99" s="103"/>
      <c r="B99" s="97" t="s">
        <v>37</v>
      </c>
      <c r="C99" s="75">
        <v>3998.32</v>
      </c>
      <c r="D99" s="75">
        <v>3998.32</v>
      </c>
      <c r="E99" s="27"/>
      <c r="F99" s="28">
        <f t="shared" si="31"/>
        <v>0</v>
      </c>
      <c r="G99" s="27"/>
      <c r="H99" s="28">
        <f t="shared" si="32"/>
        <v>0</v>
      </c>
      <c r="I99" s="130">
        <f>D99-G99</f>
        <v>3998.32</v>
      </c>
      <c r="J99" s="169"/>
      <c r="K99" s="48">
        <f t="shared" si="27"/>
        <v>0</v>
      </c>
      <c r="L99" s="1"/>
      <c r="M99" s="1"/>
    </row>
    <row r="100" spans="1:13" s="4" customFormat="1" x14ac:dyDescent="0.25">
      <c r="A100" s="103"/>
      <c r="B100" s="97" t="s">
        <v>13</v>
      </c>
      <c r="C100" s="75"/>
      <c r="D100" s="88"/>
      <c r="E100" s="27"/>
      <c r="F100" s="28"/>
      <c r="G100" s="27"/>
      <c r="H100" s="28"/>
      <c r="I100" s="56">
        <f t="shared" si="37"/>
        <v>0</v>
      </c>
      <c r="J100" s="169"/>
      <c r="K100" s="48">
        <f t="shared" si="27"/>
        <v>0</v>
      </c>
      <c r="L100" s="1"/>
      <c r="M100" s="1"/>
    </row>
    <row r="101" spans="1:13" s="4" customFormat="1" x14ac:dyDescent="0.25">
      <c r="A101" s="103"/>
      <c r="B101" s="97" t="s">
        <v>5</v>
      </c>
      <c r="C101" s="75"/>
      <c r="D101" s="88"/>
      <c r="E101" s="27"/>
      <c r="F101" s="28"/>
      <c r="G101" s="27"/>
      <c r="H101" s="28"/>
      <c r="I101" s="56">
        <f t="shared" si="37"/>
        <v>0</v>
      </c>
      <c r="J101" s="170"/>
      <c r="K101" s="48">
        <f t="shared" si="27"/>
        <v>0</v>
      </c>
      <c r="L101" s="1"/>
      <c r="M101" s="1"/>
    </row>
    <row r="102" spans="1:13" s="13" customFormat="1" ht="70.5" customHeight="1" x14ac:dyDescent="0.25">
      <c r="A102" s="89" t="s">
        <v>100</v>
      </c>
      <c r="B102" s="72" t="s">
        <v>70</v>
      </c>
      <c r="C102" s="90">
        <f>SUM(C103:C107)</f>
        <v>522366.1</v>
      </c>
      <c r="D102" s="90">
        <f>SUM(D103:D107)</f>
        <v>522366.1</v>
      </c>
      <c r="E102" s="50">
        <f>SUM(E103:E107)</f>
        <v>0</v>
      </c>
      <c r="F102" s="51">
        <f>E102/D102</f>
        <v>0</v>
      </c>
      <c r="G102" s="50">
        <f>SUM(G103:G107)</f>
        <v>0</v>
      </c>
      <c r="H102" s="51">
        <f>G102/D102</f>
        <v>0</v>
      </c>
      <c r="I102" s="90">
        <f>SUM(I103:I107)</f>
        <v>522366.1</v>
      </c>
      <c r="J102" s="227" t="s">
        <v>107</v>
      </c>
      <c r="K102" s="48">
        <f t="shared" si="27"/>
        <v>0</v>
      </c>
      <c r="L102" s="1"/>
      <c r="M102" s="1"/>
    </row>
    <row r="103" spans="1:13" s="4" customFormat="1" x14ac:dyDescent="0.25">
      <c r="A103" s="103"/>
      <c r="B103" s="97" t="s">
        <v>4</v>
      </c>
      <c r="C103" s="75"/>
      <c r="D103" s="75"/>
      <c r="E103" s="27"/>
      <c r="F103" s="27"/>
      <c r="G103" s="27"/>
      <c r="H103" s="27"/>
      <c r="I103" s="75">
        <f>D103</f>
        <v>0</v>
      </c>
      <c r="J103" s="227"/>
      <c r="K103" s="48">
        <f t="shared" si="27"/>
        <v>0</v>
      </c>
      <c r="L103" s="1"/>
      <c r="M103" s="1"/>
    </row>
    <row r="104" spans="1:13" s="4" customFormat="1" x14ac:dyDescent="0.25">
      <c r="A104" s="103"/>
      <c r="B104" s="97" t="s">
        <v>47</v>
      </c>
      <c r="C104" s="75">
        <f>18367.1+139970.8+87639.2+218928.7</f>
        <v>464905.8</v>
      </c>
      <c r="D104" s="75">
        <f>18367.1+139970.8+87639.2+218928.7</f>
        <v>464905.8</v>
      </c>
      <c r="E104" s="27"/>
      <c r="F104" s="27"/>
      <c r="G104" s="27"/>
      <c r="H104" s="27"/>
      <c r="I104" s="75">
        <f t="shared" ref="I104:I107" si="38">D104</f>
        <v>464905.8</v>
      </c>
      <c r="J104" s="227"/>
      <c r="K104" s="48">
        <f t="shared" si="27"/>
        <v>0</v>
      </c>
      <c r="L104" s="1"/>
      <c r="M104" s="1"/>
    </row>
    <row r="105" spans="1:13" s="4" customFormat="1" x14ac:dyDescent="0.25">
      <c r="A105" s="103"/>
      <c r="B105" s="97" t="s">
        <v>37</v>
      </c>
      <c r="C105" s="75">
        <f>13101.9+44358.4</f>
        <v>57460.3</v>
      </c>
      <c r="D105" s="75">
        <f>13101.9+44358.4</f>
        <v>57460.3</v>
      </c>
      <c r="E105" s="27"/>
      <c r="F105" s="27"/>
      <c r="G105" s="27"/>
      <c r="H105" s="27"/>
      <c r="I105" s="75">
        <f t="shared" si="38"/>
        <v>57460.3</v>
      </c>
      <c r="J105" s="227"/>
      <c r="K105" s="48">
        <f t="shared" si="27"/>
        <v>0</v>
      </c>
      <c r="L105" s="1"/>
      <c r="M105" s="1"/>
    </row>
    <row r="106" spans="1:13" s="4" customFormat="1" x14ac:dyDescent="0.25">
      <c r="A106" s="103"/>
      <c r="B106" s="97" t="s">
        <v>13</v>
      </c>
      <c r="C106" s="75"/>
      <c r="D106" s="75"/>
      <c r="E106" s="27"/>
      <c r="F106" s="28"/>
      <c r="G106" s="27"/>
      <c r="H106" s="28"/>
      <c r="I106" s="27">
        <f t="shared" si="38"/>
        <v>0</v>
      </c>
      <c r="J106" s="227"/>
      <c r="K106" s="48">
        <f t="shared" si="27"/>
        <v>0</v>
      </c>
      <c r="L106" s="1"/>
      <c r="M106" s="1"/>
    </row>
    <row r="107" spans="1:13" s="4" customFormat="1" x14ac:dyDescent="0.25">
      <c r="A107" s="103"/>
      <c r="B107" s="97" t="s">
        <v>5</v>
      </c>
      <c r="C107" s="27"/>
      <c r="D107" s="27"/>
      <c r="E107" s="27"/>
      <c r="F107" s="28"/>
      <c r="G107" s="27"/>
      <c r="H107" s="28"/>
      <c r="I107" s="27">
        <f t="shared" si="38"/>
        <v>0</v>
      </c>
      <c r="J107" s="227"/>
      <c r="K107" s="48">
        <f t="shared" si="27"/>
        <v>0</v>
      </c>
      <c r="L107" s="1"/>
      <c r="M107" s="1"/>
    </row>
    <row r="108" spans="1:13" s="13" customFormat="1" ht="69.75" customHeight="1" x14ac:dyDescent="0.25">
      <c r="A108" s="89" t="s">
        <v>40</v>
      </c>
      <c r="B108" s="72" t="s">
        <v>79</v>
      </c>
      <c r="C108" s="90">
        <f>SUM(C109:C113)</f>
        <v>70405.23</v>
      </c>
      <c r="D108" s="90">
        <f t="shared" ref="D108" si="39">SUM(D109:D113)</f>
        <v>75319.53</v>
      </c>
      <c r="E108" s="90">
        <f>SUM(E109:E113)</f>
        <v>0</v>
      </c>
      <c r="F108" s="91">
        <f t="shared" ref="F108:F111" si="40">E108/D108</f>
        <v>0</v>
      </c>
      <c r="G108" s="90">
        <f>SUM(G109:G113)</f>
        <v>0</v>
      </c>
      <c r="H108" s="91">
        <f t="shared" ref="H108:H117" si="41">G108/D108</f>
        <v>0</v>
      </c>
      <c r="I108" s="90">
        <f>SUM(I109:I113)</f>
        <v>75319.53</v>
      </c>
      <c r="J108" s="220"/>
      <c r="K108" s="48">
        <f t="shared" si="27"/>
        <v>0</v>
      </c>
      <c r="L108" s="1"/>
      <c r="M108" s="1"/>
    </row>
    <row r="109" spans="1:13" s="4" customFormat="1" x14ac:dyDescent="0.25">
      <c r="A109" s="92"/>
      <c r="B109" s="73" t="s">
        <v>4</v>
      </c>
      <c r="C109" s="75">
        <f>C115+C121+C127+C133+C139</f>
        <v>52635.6</v>
      </c>
      <c r="D109" s="75">
        <f>D115+D121+D127+D133+D139</f>
        <v>57549.9</v>
      </c>
      <c r="E109" s="75">
        <f>E115+E121+E127+E133+E139</f>
        <v>0</v>
      </c>
      <c r="F109" s="76">
        <f t="shared" si="40"/>
        <v>0</v>
      </c>
      <c r="G109" s="75">
        <f>G115+G121+G127+G133+G139</f>
        <v>0</v>
      </c>
      <c r="H109" s="76">
        <f t="shared" si="41"/>
        <v>0</v>
      </c>
      <c r="I109" s="75">
        <f>I115+I121+I127+I133+I139</f>
        <v>57549.9</v>
      </c>
      <c r="J109" s="220"/>
      <c r="K109" s="48">
        <f t="shared" si="27"/>
        <v>0</v>
      </c>
      <c r="L109" s="1"/>
      <c r="M109" s="1"/>
    </row>
    <row r="110" spans="1:13" s="4" customFormat="1" x14ac:dyDescent="0.25">
      <c r="A110" s="92"/>
      <c r="B110" s="73" t="s">
        <v>36</v>
      </c>
      <c r="C110" s="75">
        <f t="shared" ref="C110:E110" si="42">C116+C122+C128+C134+C140</f>
        <v>16877.599999999999</v>
      </c>
      <c r="D110" s="75">
        <f t="shared" si="42"/>
        <v>16877.599999999999</v>
      </c>
      <c r="E110" s="75">
        <f t="shared" si="42"/>
        <v>0</v>
      </c>
      <c r="F110" s="76">
        <f t="shared" si="40"/>
        <v>0</v>
      </c>
      <c r="G110" s="75">
        <f t="shared" ref="G110:G113" si="43">G116+G122+G128+G134+G140</f>
        <v>0</v>
      </c>
      <c r="H110" s="76">
        <f t="shared" si="41"/>
        <v>0</v>
      </c>
      <c r="I110" s="75">
        <f t="shared" ref="I110:I113" si="44">I116+I122+I128+I134+I140</f>
        <v>16877.599999999999</v>
      </c>
      <c r="J110" s="220"/>
      <c r="K110" s="48">
        <f t="shared" si="27"/>
        <v>0</v>
      </c>
      <c r="L110" s="1"/>
      <c r="M110" s="1"/>
    </row>
    <row r="111" spans="1:13" s="4" customFormat="1" x14ac:dyDescent="0.25">
      <c r="A111" s="92"/>
      <c r="B111" s="73" t="s">
        <v>37</v>
      </c>
      <c r="C111" s="75">
        <f t="shared" ref="C111:E111" si="45">C117+C123+C129+C135+C141</f>
        <v>892.03</v>
      </c>
      <c r="D111" s="75">
        <f t="shared" si="45"/>
        <v>892.03</v>
      </c>
      <c r="E111" s="75">
        <f t="shared" si="45"/>
        <v>0</v>
      </c>
      <c r="F111" s="76">
        <f t="shared" si="40"/>
        <v>0</v>
      </c>
      <c r="G111" s="75">
        <f t="shared" si="43"/>
        <v>0</v>
      </c>
      <c r="H111" s="76">
        <f t="shared" si="41"/>
        <v>0</v>
      </c>
      <c r="I111" s="75">
        <f t="shared" si="44"/>
        <v>892.03</v>
      </c>
      <c r="J111" s="220"/>
      <c r="K111" s="48">
        <f t="shared" si="27"/>
        <v>0</v>
      </c>
      <c r="L111" s="1"/>
      <c r="M111" s="1"/>
    </row>
    <row r="112" spans="1:13" s="4" customFormat="1" x14ac:dyDescent="0.25">
      <c r="A112" s="92"/>
      <c r="B112" s="73" t="s">
        <v>13</v>
      </c>
      <c r="C112" s="75">
        <f t="shared" ref="C112:E112" si="46">C118+C124+C130+C136+C142</f>
        <v>0</v>
      </c>
      <c r="D112" s="75">
        <f t="shared" si="46"/>
        <v>0</v>
      </c>
      <c r="E112" s="75">
        <f t="shared" si="46"/>
        <v>0</v>
      </c>
      <c r="F112" s="76"/>
      <c r="G112" s="75">
        <f t="shared" si="43"/>
        <v>0</v>
      </c>
      <c r="H112" s="76"/>
      <c r="I112" s="75">
        <f t="shared" si="44"/>
        <v>0</v>
      </c>
      <c r="J112" s="220"/>
      <c r="K112" s="48">
        <f t="shared" si="27"/>
        <v>0</v>
      </c>
      <c r="L112" s="1"/>
      <c r="M112" s="1"/>
    </row>
    <row r="113" spans="1:13" s="4" customFormat="1" collapsed="1" x14ac:dyDescent="0.25">
      <c r="A113" s="92"/>
      <c r="B113" s="73" t="s">
        <v>5</v>
      </c>
      <c r="C113" s="75">
        <f t="shared" ref="C113:E113" si="47">C119+C125+C131+C137+C143</f>
        <v>0</v>
      </c>
      <c r="D113" s="75">
        <f t="shared" si="47"/>
        <v>0</v>
      </c>
      <c r="E113" s="75">
        <f t="shared" si="47"/>
        <v>0</v>
      </c>
      <c r="F113" s="76"/>
      <c r="G113" s="75">
        <f t="shared" si="43"/>
        <v>0</v>
      </c>
      <c r="H113" s="76"/>
      <c r="I113" s="75">
        <f t="shared" si="44"/>
        <v>0</v>
      </c>
      <c r="J113" s="220"/>
      <c r="K113" s="48">
        <f t="shared" si="27"/>
        <v>0</v>
      </c>
      <c r="L113" s="1"/>
      <c r="M113" s="1"/>
    </row>
    <row r="114" spans="1:13" s="84" customFormat="1" ht="94.5" customHeight="1" x14ac:dyDescent="0.25">
      <c r="A114" s="79" t="s">
        <v>41</v>
      </c>
      <c r="B114" s="71" t="s">
        <v>80</v>
      </c>
      <c r="C114" s="83">
        <f t="shared" ref="C114:E114" si="48">SUM(C115:C119)</f>
        <v>17840.63</v>
      </c>
      <c r="D114" s="83">
        <f t="shared" si="48"/>
        <v>17840.63</v>
      </c>
      <c r="E114" s="83">
        <f t="shared" si="48"/>
        <v>0</v>
      </c>
      <c r="F114" s="80">
        <f>E114/D114</f>
        <v>0</v>
      </c>
      <c r="G114" s="83">
        <f>SUM(G115:G119)</f>
        <v>0</v>
      </c>
      <c r="H114" s="80">
        <f t="shared" si="41"/>
        <v>0</v>
      </c>
      <c r="I114" s="83">
        <f>I115+I116+I117</f>
        <v>17840.63</v>
      </c>
      <c r="J114" s="185" t="s">
        <v>121</v>
      </c>
      <c r="K114" s="48">
        <f t="shared" si="27"/>
        <v>0</v>
      </c>
      <c r="L114" s="81"/>
      <c r="M114" s="81"/>
    </row>
    <row r="115" spans="1:13" s="82" customFormat="1" ht="39" customHeight="1" x14ac:dyDescent="0.25">
      <c r="A115" s="79"/>
      <c r="B115" s="73" t="s">
        <v>49</v>
      </c>
      <c r="C115" s="75">
        <v>659.6</v>
      </c>
      <c r="D115" s="75">
        <v>659.6</v>
      </c>
      <c r="E115" s="75">
        <v>0</v>
      </c>
      <c r="F115" s="80">
        <f>E115/D115</f>
        <v>0</v>
      </c>
      <c r="G115" s="75">
        <v>0</v>
      </c>
      <c r="H115" s="80">
        <f>G115/D115</f>
        <v>0</v>
      </c>
      <c r="I115" s="75">
        <f>D115</f>
        <v>659.6</v>
      </c>
      <c r="J115" s="185"/>
      <c r="K115" s="48">
        <f t="shared" si="27"/>
        <v>0</v>
      </c>
      <c r="L115" s="81"/>
      <c r="M115" s="81"/>
    </row>
    <row r="116" spans="1:13" s="82" customFormat="1" ht="39" customHeight="1" x14ac:dyDescent="0.25">
      <c r="A116" s="79"/>
      <c r="B116" s="73" t="s">
        <v>47</v>
      </c>
      <c r="C116" s="75">
        <v>16289</v>
      </c>
      <c r="D116" s="75">
        <v>16289</v>
      </c>
      <c r="E116" s="75">
        <v>0</v>
      </c>
      <c r="F116" s="80">
        <f>E116/D116</f>
        <v>0</v>
      </c>
      <c r="G116" s="75">
        <v>0</v>
      </c>
      <c r="H116" s="80">
        <f>G116/D116</f>
        <v>0</v>
      </c>
      <c r="I116" s="75">
        <f>D116</f>
        <v>16289</v>
      </c>
      <c r="J116" s="185"/>
      <c r="K116" s="48">
        <f t="shared" si="27"/>
        <v>0</v>
      </c>
      <c r="L116" s="81"/>
      <c r="M116" s="81"/>
    </row>
    <row r="117" spans="1:13" s="82" customFormat="1" ht="39" customHeight="1" x14ac:dyDescent="0.25">
      <c r="A117" s="79"/>
      <c r="B117" s="73" t="s">
        <v>37</v>
      </c>
      <c r="C117" s="75">
        <v>892.03</v>
      </c>
      <c r="D117" s="75">
        <v>892.03</v>
      </c>
      <c r="E117" s="75"/>
      <c r="F117" s="80">
        <f>E117/D117</f>
        <v>0</v>
      </c>
      <c r="G117" s="75"/>
      <c r="H117" s="80">
        <f t="shared" si="41"/>
        <v>0</v>
      </c>
      <c r="I117" s="75">
        <f>D117</f>
        <v>892.03</v>
      </c>
      <c r="J117" s="185"/>
      <c r="K117" s="48">
        <f t="shared" si="27"/>
        <v>0</v>
      </c>
      <c r="L117" s="81"/>
      <c r="M117" s="81"/>
    </row>
    <row r="118" spans="1:13" s="4" customFormat="1" ht="39" customHeight="1" x14ac:dyDescent="0.25">
      <c r="A118" s="40"/>
      <c r="B118" s="73" t="s">
        <v>13</v>
      </c>
      <c r="C118" s="27"/>
      <c r="D118" s="25"/>
      <c r="E118" s="27"/>
      <c r="F118" s="28"/>
      <c r="G118" s="27"/>
      <c r="H118" s="28"/>
      <c r="I118" s="57"/>
      <c r="J118" s="185"/>
      <c r="K118" s="48">
        <f t="shared" si="27"/>
        <v>0</v>
      </c>
      <c r="L118" s="1"/>
      <c r="M118" s="1"/>
    </row>
    <row r="119" spans="1:13" s="4" customFormat="1" ht="39" customHeight="1" collapsed="1" x14ac:dyDescent="0.25">
      <c r="A119" s="40"/>
      <c r="B119" s="73" t="s">
        <v>5</v>
      </c>
      <c r="C119" s="27"/>
      <c r="D119" s="25"/>
      <c r="E119" s="27"/>
      <c r="F119" s="28"/>
      <c r="G119" s="27"/>
      <c r="H119" s="28"/>
      <c r="I119" s="57"/>
      <c r="J119" s="221"/>
      <c r="K119" s="48">
        <f t="shared" si="27"/>
        <v>0</v>
      </c>
      <c r="L119" s="1"/>
      <c r="M119" s="1"/>
    </row>
    <row r="120" spans="1:13" s="13" customFormat="1" ht="194.25" customHeight="1" x14ac:dyDescent="0.25">
      <c r="A120" s="79" t="s">
        <v>42</v>
      </c>
      <c r="B120" s="71" t="s">
        <v>82</v>
      </c>
      <c r="C120" s="83">
        <f t="shared" ref="C120" si="49">SUM(C121:C125)</f>
        <v>11</v>
      </c>
      <c r="D120" s="83">
        <f>SUM(D121:D125)</f>
        <v>11</v>
      </c>
      <c r="E120" s="83">
        <f>SUM(E121:E125)</f>
        <v>0</v>
      </c>
      <c r="F120" s="76">
        <f>E120/D120</f>
        <v>0</v>
      </c>
      <c r="G120" s="83">
        <f>G121+G122+G123+G124+G125</f>
        <v>0</v>
      </c>
      <c r="H120" s="80">
        <f t="shared" ref="H120:H127" si="50">G120/D120</f>
        <v>0</v>
      </c>
      <c r="I120" s="85">
        <f>I122</f>
        <v>11</v>
      </c>
      <c r="J120" s="212" t="s">
        <v>92</v>
      </c>
      <c r="K120" s="48">
        <f t="shared" si="27"/>
        <v>0</v>
      </c>
      <c r="L120" s="1"/>
      <c r="M120" s="1"/>
    </row>
    <row r="121" spans="1:13" s="4" customFormat="1" ht="20.25" customHeight="1" x14ac:dyDescent="0.25">
      <c r="A121" s="79"/>
      <c r="B121" s="73" t="s">
        <v>4</v>
      </c>
      <c r="C121" s="75"/>
      <c r="D121" s="75"/>
      <c r="E121" s="75"/>
      <c r="F121" s="76"/>
      <c r="G121" s="75"/>
      <c r="H121" s="76"/>
      <c r="I121" s="86"/>
      <c r="J121" s="213"/>
      <c r="K121" s="48">
        <f t="shared" si="27"/>
        <v>0</v>
      </c>
      <c r="L121" s="1"/>
      <c r="M121" s="1"/>
    </row>
    <row r="122" spans="1:13" s="4" customFormat="1" x14ac:dyDescent="0.25">
      <c r="A122" s="79"/>
      <c r="B122" s="73" t="s">
        <v>36</v>
      </c>
      <c r="C122" s="75">
        <v>11</v>
      </c>
      <c r="D122" s="75">
        <v>11</v>
      </c>
      <c r="E122" s="75">
        <v>0</v>
      </c>
      <c r="F122" s="76">
        <f>E122/D122</f>
        <v>0</v>
      </c>
      <c r="G122" s="75">
        <v>0</v>
      </c>
      <c r="H122" s="76">
        <f t="shared" si="50"/>
        <v>0</v>
      </c>
      <c r="I122" s="85">
        <f>D122</f>
        <v>11</v>
      </c>
      <c r="J122" s="213"/>
      <c r="K122" s="48">
        <f t="shared" si="27"/>
        <v>0</v>
      </c>
      <c r="L122" s="1"/>
      <c r="M122" s="1"/>
    </row>
    <row r="123" spans="1:13" s="4" customFormat="1" ht="27.75" customHeight="1" x14ac:dyDescent="0.25">
      <c r="A123" s="79"/>
      <c r="B123" s="73" t="s">
        <v>37</v>
      </c>
      <c r="C123" s="75"/>
      <c r="D123" s="75"/>
      <c r="E123" s="75"/>
      <c r="F123" s="76"/>
      <c r="G123" s="75"/>
      <c r="H123" s="76"/>
      <c r="I123" s="86"/>
      <c r="J123" s="213"/>
      <c r="K123" s="48">
        <f t="shared" si="27"/>
        <v>0</v>
      </c>
      <c r="L123" s="1"/>
      <c r="M123" s="1"/>
    </row>
    <row r="124" spans="1:13" s="4" customFormat="1" x14ac:dyDescent="0.25">
      <c r="A124" s="79"/>
      <c r="B124" s="73" t="s">
        <v>13</v>
      </c>
      <c r="C124" s="75"/>
      <c r="D124" s="75"/>
      <c r="E124" s="75"/>
      <c r="F124" s="76"/>
      <c r="G124" s="75"/>
      <c r="H124" s="76"/>
      <c r="I124" s="86"/>
      <c r="J124" s="213"/>
      <c r="K124" s="48">
        <f t="shared" si="27"/>
        <v>0</v>
      </c>
      <c r="L124" s="1"/>
      <c r="M124" s="1"/>
    </row>
    <row r="125" spans="1:13" s="4" customFormat="1" collapsed="1" x14ac:dyDescent="0.25">
      <c r="A125" s="79"/>
      <c r="B125" s="73" t="s">
        <v>5</v>
      </c>
      <c r="C125" s="75"/>
      <c r="D125" s="75"/>
      <c r="E125" s="75"/>
      <c r="F125" s="76"/>
      <c r="G125" s="75"/>
      <c r="H125" s="76"/>
      <c r="I125" s="86"/>
      <c r="J125" s="214"/>
      <c r="K125" s="48">
        <f t="shared" si="27"/>
        <v>0</v>
      </c>
      <c r="L125" s="1"/>
      <c r="M125" s="1"/>
    </row>
    <row r="126" spans="1:13" s="32" customFormat="1" ht="110.25" customHeight="1" outlineLevel="1" x14ac:dyDescent="0.25">
      <c r="A126" s="79" t="s">
        <v>43</v>
      </c>
      <c r="B126" s="71" t="s">
        <v>81</v>
      </c>
      <c r="C126" s="83">
        <f>SUM(C127:C131)</f>
        <v>51976</v>
      </c>
      <c r="D126" s="83">
        <f>SUM(D127:D131)</f>
        <v>54971.8</v>
      </c>
      <c r="E126" s="83">
        <f>SUM(E127:E131)</f>
        <v>0</v>
      </c>
      <c r="F126" s="80">
        <f t="shared" ref="F126:F127" si="51">E126/D126</f>
        <v>0</v>
      </c>
      <c r="G126" s="83">
        <f>SUM(G127:G131)</f>
        <v>0</v>
      </c>
      <c r="H126" s="80">
        <f t="shared" si="50"/>
        <v>0</v>
      </c>
      <c r="I126" s="75">
        <f>I127+I128</f>
        <v>54971.8</v>
      </c>
      <c r="J126" s="203" t="s">
        <v>93</v>
      </c>
      <c r="K126" s="48">
        <f t="shared" si="27"/>
        <v>0</v>
      </c>
      <c r="L126" s="1"/>
      <c r="M126" s="1"/>
    </row>
    <row r="127" spans="1:13" s="4" customFormat="1" outlineLevel="1" x14ac:dyDescent="0.25">
      <c r="A127" s="79"/>
      <c r="B127" s="73" t="s">
        <v>4</v>
      </c>
      <c r="C127" s="75">
        <f>4725.1+47250.9</f>
        <v>51976</v>
      </c>
      <c r="D127" s="75">
        <f>5830.7+49141.1</f>
        <v>54971.8</v>
      </c>
      <c r="E127" s="75"/>
      <c r="F127" s="76">
        <f t="shared" si="51"/>
        <v>0</v>
      </c>
      <c r="G127" s="75"/>
      <c r="H127" s="76">
        <f t="shared" si="50"/>
        <v>0</v>
      </c>
      <c r="I127" s="75">
        <f>D127</f>
        <v>54971.8</v>
      </c>
      <c r="J127" s="153"/>
      <c r="K127" s="48">
        <f t="shared" si="27"/>
        <v>0</v>
      </c>
      <c r="L127" s="1"/>
      <c r="M127" s="1"/>
    </row>
    <row r="128" spans="1:13" s="4" customFormat="1" outlineLevel="1" x14ac:dyDescent="0.25">
      <c r="A128" s="79"/>
      <c r="B128" s="73" t="s">
        <v>36</v>
      </c>
      <c r="C128" s="75"/>
      <c r="D128" s="75"/>
      <c r="E128" s="75"/>
      <c r="F128" s="76"/>
      <c r="G128" s="75"/>
      <c r="H128" s="80"/>
      <c r="I128" s="75">
        <f>D128</f>
        <v>0</v>
      </c>
      <c r="J128" s="153"/>
      <c r="K128" s="48">
        <f t="shared" si="27"/>
        <v>0</v>
      </c>
      <c r="L128" s="1"/>
      <c r="M128" s="1"/>
    </row>
    <row r="129" spans="1:13" s="4" customFormat="1" outlineLevel="1" x14ac:dyDescent="0.25">
      <c r="A129" s="79"/>
      <c r="B129" s="73" t="s">
        <v>37</v>
      </c>
      <c r="C129" s="75"/>
      <c r="D129" s="75"/>
      <c r="E129" s="75"/>
      <c r="F129" s="76"/>
      <c r="G129" s="75"/>
      <c r="H129" s="76"/>
      <c r="I129" s="87"/>
      <c r="J129" s="153"/>
      <c r="K129" s="48">
        <f t="shared" si="27"/>
        <v>0</v>
      </c>
      <c r="L129" s="1"/>
      <c r="M129" s="1"/>
    </row>
    <row r="130" spans="1:13" s="4" customFormat="1" outlineLevel="1" x14ac:dyDescent="0.25">
      <c r="A130" s="79"/>
      <c r="B130" s="73" t="s">
        <v>13</v>
      </c>
      <c r="C130" s="75"/>
      <c r="D130" s="88"/>
      <c r="E130" s="75"/>
      <c r="F130" s="76"/>
      <c r="G130" s="75"/>
      <c r="H130" s="76"/>
      <c r="I130" s="87"/>
      <c r="J130" s="153"/>
      <c r="K130" s="48">
        <f t="shared" si="27"/>
        <v>0</v>
      </c>
      <c r="L130" s="1"/>
      <c r="M130" s="1"/>
    </row>
    <row r="131" spans="1:13" s="4" customFormat="1" outlineLevel="1" collapsed="1" x14ac:dyDescent="0.25">
      <c r="A131" s="79"/>
      <c r="B131" s="73" t="s">
        <v>5</v>
      </c>
      <c r="C131" s="75"/>
      <c r="D131" s="88"/>
      <c r="E131" s="75"/>
      <c r="F131" s="76"/>
      <c r="G131" s="75"/>
      <c r="H131" s="76"/>
      <c r="I131" s="87"/>
      <c r="J131" s="153"/>
      <c r="K131" s="48">
        <f t="shared" si="27"/>
        <v>0</v>
      </c>
      <c r="L131" s="1"/>
      <c r="M131" s="1"/>
    </row>
    <row r="132" spans="1:13" s="4" customFormat="1" ht="168" customHeight="1" outlineLevel="1" x14ac:dyDescent="0.25">
      <c r="A132" s="79" t="s">
        <v>44</v>
      </c>
      <c r="B132" s="71" t="s">
        <v>102</v>
      </c>
      <c r="C132" s="83">
        <f>SUM(C133:C137)</f>
        <v>577.6</v>
      </c>
      <c r="D132" s="83">
        <f>SUM(D133:D137)</f>
        <v>577.6</v>
      </c>
      <c r="E132" s="83">
        <f>SUM(E133:E137)</f>
        <v>0</v>
      </c>
      <c r="F132" s="76">
        <f>E132/D132</f>
        <v>0</v>
      </c>
      <c r="G132" s="83">
        <f>SUM(G133:G137)</f>
        <v>0</v>
      </c>
      <c r="H132" s="80">
        <f t="shared" ref="H132" si="52">G132/D132</f>
        <v>0</v>
      </c>
      <c r="I132" s="75">
        <f>I133+I134</f>
        <v>577.6</v>
      </c>
      <c r="J132" s="124"/>
      <c r="K132" s="48">
        <f t="shared" si="27"/>
        <v>0</v>
      </c>
      <c r="L132" s="1"/>
      <c r="M132" s="1"/>
    </row>
    <row r="133" spans="1:13" s="4" customFormat="1" outlineLevel="1" x14ac:dyDescent="0.25">
      <c r="A133" s="79"/>
      <c r="B133" s="97" t="s">
        <v>4</v>
      </c>
      <c r="C133" s="75"/>
      <c r="D133" s="75"/>
      <c r="E133" s="75"/>
      <c r="F133" s="76"/>
      <c r="G133" s="75"/>
      <c r="H133" s="76"/>
      <c r="I133" s="75">
        <f>D133</f>
        <v>0</v>
      </c>
      <c r="J133" s="124"/>
      <c r="K133" s="48">
        <f t="shared" si="27"/>
        <v>0</v>
      </c>
      <c r="L133" s="1"/>
      <c r="M133" s="1"/>
    </row>
    <row r="134" spans="1:13" s="4" customFormat="1" outlineLevel="1" x14ac:dyDescent="0.25">
      <c r="A134" s="79"/>
      <c r="B134" s="97" t="s">
        <v>36</v>
      </c>
      <c r="C134" s="75">
        <v>577.6</v>
      </c>
      <c r="D134" s="75">
        <v>577.6</v>
      </c>
      <c r="E134" s="75"/>
      <c r="F134" s="76">
        <f>E134/D134</f>
        <v>0</v>
      </c>
      <c r="G134" s="75"/>
      <c r="H134" s="80"/>
      <c r="I134" s="75">
        <f>D134</f>
        <v>577.6</v>
      </c>
      <c r="J134" s="124"/>
      <c r="K134" s="48">
        <f t="shared" si="27"/>
        <v>0</v>
      </c>
      <c r="L134" s="1"/>
      <c r="M134" s="1"/>
    </row>
    <row r="135" spans="1:13" s="4" customFormat="1" outlineLevel="1" x14ac:dyDescent="0.25">
      <c r="A135" s="79"/>
      <c r="B135" s="97" t="s">
        <v>37</v>
      </c>
      <c r="C135" s="75"/>
      <c r="D135" s="75"/>
      <c r="E135" s="75"/>
      <c r="F135" s="76"/>
      <c r="G135" s="75"/>
      <c r="H135" s="76"/>
      <c r="I135" s="87"/>
      <c r="J135" s="124"/>
      <c r="K135" s="48">
        <f t="shared" si="27"/>
        <v>0</v>
      </c>
      <c r="L135" s="1"/>
      <c r="M135" s="1"/>
    </row>
    <row r="136" spans="1:13" s="4" customFormat="1" outlineLevel="1" x14ac:dyDescent="0.25">
      <c r="A136" s="79"/>
      <c r="B136" s="97" t="s">
        <v>13</v>
      </c>
      <c r="C136" s="75"/>
      <c r="D136" s="88"/>
      <c r="E136" s="75"/>
      <c r="F136" s="76"/>
      <c r="G136" s="75"/>
      <c r="H136" s="76"/>
      <c r="I136" s="87"/>
      <c r="J136" s="124"/>
      <c r="K136" s="48">
        <f t="shared" si="27"/>
        <v>0</v>
      </c>
      <c r="L136" s="1"/>
      <c r="M136" s="1"/>
    </row>
    <row r="137" spans="1:13" s="4" customFormat="1" outlineLevel="1" x14ac:dyDescent="0.25">
      <c r="A137" s="79"/>
      <c r="B137" s="97" t="s">
        <v>5</v>
      </c>
      <c r="C137" s="75"/>
      <c r="D137" s="88"/>
      <c r="E137" s="75"/>
      <c r="F137" s="76"/>
      <c r="G137" s="75"/>
      <c r="H137" s="76"/>
      <c r="I137" s="87"/>
      <c r="J137" s="124"/>
      <c r="K137" s="48">
        <f t="shared" si="27"/>
        <v>0</v>
      </c>
      <c r="L137" s="1"/>
      <c r="M137" s="1"/>
    </row>
    <row r="138" spans="1:13" s="4" customFormat="1" ht="170.25" customHeight="1" outlineLevel="1" x14ac:dyDescent="0.25">
      <c r="A138" s="79" t="s">
        <v>104</v>
      </c>
      <c r="B138" s="127" t="s">
        <v>105</v>
      </c>
      <c r="C138" s="122">
        <f>C139+C140+C141+C142+C143</f>
        <v>0</v>
      </c>
      <c r="D138" s="122">
        <f t="shared" ref="D138:E138" si="53">D139+D140+D141+D142+D143</f>
        <v>1918.5</v>
      </c>
      <c r="E138" s="122">
        <f t="shared" si="53"/>
        <v>0</v>
      </c>
      <c r="F138" s="123"/>
      <c r="G138" s="122">
        <f>G139+G140+G141+G142+G143</f>
        <v>0</v>
      </c>
      <c r="H138" s="123"/>
      <c r="I138" s="122">
        <f>D138</f>
        <v>1918.5</v>
      </c>
      <c r="J138" s="124" t="s">
        <v>108</v>
      </c>
      <c r="K138" s="48">
        <f t="shared" ref="K138:K196" si="54">D138-I138</f>
        <v>0</v>
      </c>
      <c r="L138" s="1"/>
      <c r="M138" s="1"/>
    </row>
    <row r="139" spans="1:13" s="4" customFormat="1" outlineLevel="1" x14ac:dyDescent="0.25">
      <c r="A139" s="79"/>
      <c r="B139" s="97" t="s">
        <v>4</v>
      </c>
      <c r="C139" s="122"/>
      <c r="D139" s="128">
        <v>1918.5</v>
      </c>
      <c r="E139" s="122"/>
      <c r="F139" s="123"/>
      <c r="G139" s="122"/>
      <c r="H139" s="123"/>
      <c r="I139" s="122">
        <f t="shared" ref="I139:I143" si="55">D139</f>
        <v>1918.5</v>
      </c>
      <c r="J139" s="124"/>
      <c r="K139" s="48">
        <f t="shared" si="54"/>
        <v>0</v>
      </c>
      <c r="L139" s="1"/>
      <c r="M139" s="1"/>
    </row>
    <row r="140" spans="1:13" s="4" customFormat="1" outlineLevel="1" x14ac:dyDescent="0.25">
      <c r="A140" s="79"/>
      <c r="B140" s="97" t="s">
        <v>36</v>
      </c>
      <c r="C140" s="122"/>
      <c r="D140" s="78"/>
      <c r="E140" s="122"/>
      <c r="F140" s="123"/>
      <c r="G140" s="122"/>
      <c r="H140" s="123"/>
      <c r="I140" s="122">
        <f t="shared" si="55"/>
        <v>0</v>
      </c>
      <c r="J140" s="124"/>
      <c r="K140" s="48">
        <f t="shared" si="54"/>
        <v>0</v>
      </c>
      <c r="L140" s="1"/>
      <c r="M140" s="1"/>
    </row>
    <row r="141" spans="1:13" s="4" customFormat="1" outlineLevel="1" x14ac:dyDescent="0.25">
      <c r="A141" s="79"/>
      <c r="B141" s="97" t="s">
        <v>37</v>
      </c>
      <c r="C141" s="122"/>
      <c r="D141" s="78"/>
      <c r="E141" s="122"/>
      <c r="F141" s="123"/>
      <c r="G141" s="122"/>
      <c r="H141" s="123"/>
      <c r="I141" s="122">
        <f t="shared" si="55"/>
        <v>0</v>
      </c>
      <c r="J141" s="124"/>
      <c r="K141" s="48">
        <f t="shared" si="54"/>
        <v>0</v>
      </c>
      <c r="L141" s="1"/>
      <c r="M141" s="1"/>
    </row>
    <row r="142" spans="1:13" s="4" customFormat="1" outlineLevel="1" x14ac:dyDescent="0.25">
      <c r="A142" s="79"/>
      <c r="B142" s="97" t="s">
        <v>13</v>
      </c>
      <c r="C142" s="122"/>
      <c r="D142" s="78"/>
      <c r="E142" s="122"/>
      <c r="F142" s="123"/>
      <c r="G142" s="122"/>
      <c r="H142" s="123"/>
      <c r="I142" s="122">
        <f t="shared" si="55"/>
        <v>0</v>
      </c>
      <c r="J142" s="124"/>
      <c r="K142" s="48">
        <f t="shared" si="54"/>
        <v>0</v>
      </c>
      <c r="L142" s="1"/>
      <c r="M142" s="1"/>
    </row>
    <row r="143" spans="1:13" s="4" customFormat="1" outlineLevel="1" x14ac:dyDescent="0.25">
      <c r="A143" s="79"/>
      <c r="B143" s="97" t="s">
        <v>5</v>
      </c>
      <c r="C143" s="122"/>
      <c r="D143" s="78"/>
      <c r="E143" s="122"/>
      <c r="F143" s="123"/>
      <c r="G143" s="122"/>
      <c r="H143" s="123"/>
      <c r="I143" s="122">
        <f t="shared" si="55"/>
        <v>0</v>
      </c>
      <c r="J143" s="124"/>
      <c r="K143" s="48">
        <f t="shared" si="54"/>
        <v>0</v>
      </c>
      <c r="L143" s="1"/>
      <c r="M143" s="1"/>
    </row>
    <row r="144" spans="1:13" s="12" customFormat="1" ht="26.25" customHeight="1" x14ac:dyDescent="0.25">
      <c r="A144" s="179" t="s">
        <v>20</v>
      </c>
      <c r="B144" s="149" t="s">
        <v>89</v>
      </c>
      <c r="C144" s="146">
        <f>SUM(C147:C151)</f>
        <v>278654.46999999997</v>
      </c>
      <c r="D144" s="146">
        <f>SUM(D147:D151)</f>
        <v>284666.21999999997</v>
      </c>
      <c r="E144" s="146">
        <f>SUM(E147:E151)</f>
        <v>0</v>
      </c>
      <c r="F144" s="163">
        <f>E144/D144</f>
        <v>0</v>
      </c>
      <c r="G144" s="146">
        <f>SUM(G147:G151)</f>
        <v>0</v>
      </c>
      <c r="H144" s="163">
        <f>G144/D144</f>
        <v>0</v>
      </c>
      <c r="I144" s="146">
        <f>I147+I148+I149+I150+I151</f>
        <v>284666.21999999997</v>
      </c>
      <c r="J144" s="171" t="s">
        <v>109</v>
      </c>
      <c r="K144" s="48">
        <f t="shared" si="54"/>
        <v>0</v>
      </c>
      <c r="L144" s="1"/>
      <c r="M144" s="1"/>
    </row>
    <row r="145" spans="1:13" s="12" customFormat="1" ht="118.5" customHeight="1" x14ac:dyDescent="0.25">
      <c r="A145" s="179"/>
      <c r="B145" s="150"/>
      <c r="C145" s="147"/>
      <c r="D145" s="147"/>
      <c r="E145" s="147"/>
      <c r="F145" s="164"/>
      <c r="G145" s="147"/>
      <c r="H145" s="164"/>
      <c r="I145" s="147"/>
      <c r="J145" s="172"/>
      <c r="K145" s="48">
        <f t="shared" si="54"/>
        <v>0</v>
      </c>
      <c r="L145" s="1"/>
      <c r="M145" s="1"/>
    </row>
    <row r="146" spans="1:13" s="12" customFormat="1" ht="409.5" customHeight="1" x14ac:dyDescent="0.25">
      <c r="A146" s="179"/>
      <c r="B146" s="151"/>
      <c r="C146" s="148"/>
      <c r="D146" s="148"/>
      <c r="E146" s="148"/>
      <c r="F146" s="165"/>
      <c r="G146" s="148"/>
      <c r="H146" s="165"/>
      <c r="I146" s="148"/>
      <c r="J146" s="172"/>
      <c r="K146" s="48">
        <f t="shared" si="54"/>
        <v>0</v>
      </c>
      <c r="L146" s="1"/>
      <c r="M146" s="1"/>
    </row>
    <row r="147" spans="1:13" s="3" customFormat="1" ht="56.25" customHeight="1" x14ac:dyDescent="0.25">
      <c r="A147" s="179"/>
      <c r="B147" s="73" t="s">
        <v>4</v>
      </c>
      <c r="C147" s="75">
        <v>32495.3</v>
      </c>
      <c r="D147" s="75">
        <v>34371</v>
      </c>
      <c r="E147" s="27">
        <v>0</v>
      </c>
      <c r="F147" s="28">
        <f>E147/D147</f>
        <v>0</v>
      </c>
      <c r="G147" s="27">
        <v>0</v>
      </c>
      <c r="H147" s="28">
        <f>G147/D147</f>
        <v>0</v>
      </c>
      <c r="I147" s="75">
        <f>D147-G147</f>
        <v>34371</v>
      </c>
      <c r="J147" s="172"/>
      <c r="K147" s="48">
        <f t="shared" si="54"/>
        <v>0</v>
      </c>
      <c r="L147" s="1"/>
      <c r="M147" s="1"/>
    </row>
    <row r="148" spans="1:13" s="3" customFormat="1" ht="56.25" customHeight="1" x14ac:dyDescent="0.25">
      <c r="A148" s="179"/>
      <c r="B148" s="73" t="s">
        <v>16</v>
      </c>
      <c r="C148" s="75">
        <v>79764.899999999994</v>
      </c>
      <c r="D148" s="75">
        <v>82698.600000000006</v>
      </c>
      <c r="E148" s="27">
        <v>0</v>
      </c>
      <c r="F148" s="28">
        <f>E148/D148</f>
        <v>0</v>
      </c>
      <c r="G148" s="27">
        <v>0</v>
      </c>
      <c r="H148" s="28">
        <f>G148/D148</f>
        <v>0</v>
      </c>
      <c r="I148" s="75">
        <f>D148-G148</f>
        <v>82698.600000000006</v>
      </c>
      <c r="J148" s="172"/>
      <c r="K148" s="48">
        <f t="shared" si="54"/>
        <v>0</v>
      </c>
      <c r="L148" s="1"/>
      <c r="M148" s="1"/>
    </row>
    <row r="149" spans="1:13" s="3" customFormat="1" x14ac:dyDescent="0.25">
      <c r="A149" s="179"/>
      <c r="B149" s="73" t="s">
        <v>11</v>
      </c>
      <c r="C149" s="75">
        <v>35165.339999999997</v>
      </c>
      <c r="D149" s="75">
        <v>36367.69</v>
      </c>
      <c r="E149" s="27">
        <f>G149</f>
        <v>0</v>
      </c>
      <c r="F149" s="28">
        <f>E149/D149</f>
        <v>0</v>
      </c>
      <c r="G149" s="27">
        <v>0</v>
      </c>
      <c r="H149" s="28">
        <f>G149/D149</f>
        <v>0</v>
      </c>
      <c r="I149" s="75">
        <f>D149-G149</f>
        <v>36367.69</v>
      </c>
      <c r="J149" s="172"/>
      <c r="K149" s="48">
        <f t="shared" si="54"/>
        <v>0</v>
      </c>
      <c r="L149" s="1"/>
      <c r="M149" s="1"/>
    </row>
    <row r="150" spans="1:13" s="3" customFormat="1" x14ac:dyDescent="0.25">
      <c r="A150" s="179"/>
      <c r="B150" s="73" t="s">
        <v>13</v>
      </c>
      <c r="C150" s="27"/>
      <c r="D150" s="27"/>
      <c r="E150" s="41"/>
      <c r="F150" s="28"/>
      <c r="G150" s="41"/>
      <c r="H150" s="28"/>
      <c r="I150" s="27">
        <f>D150-G150</f>
        <v>0</v>
      </c>
      <c r="J150" s="172"/>
      <c r="K150" s="48">
        <f t="shared" si="54"/>
        <v>0</v>
      </c>
      <c r="L150" s="1"/>
      <c r="M150" s="1"/>
    </row>
    <row r="151" spans="1:13" s="3" customFormat="1" x14ac:dyDescent="0.25">
      <c r="A151" s="179"/>
      <c r="B151" s="73" t="s">
        <v>5</v>
      </c>
      <c r="C151" s="75">
        <v>131228.93</v>
      </c>
      <c r="D151" s="75">
        <v>131228.93</v>
      </c>
      <c r="E151" s="75">
        <v>0</v>
      </c>
      <c r="F151" s="76">
        <f>E151/D151</f>
        <v>0</v>
      </c>
      <c r="G151" s="75">
        <v>0</v>
      </c>
      <c r="H151" s="76">
        <f>G151/D151</f>
        <v>0</v>
      </c>
      <c r="I151" s="75">
        <f>D151-G151</f>
        <v>131228.93</v>
      </c>
      <c r="J151" s="173"/>
      <c r="K151" s="48">
        <f t="shared" si="54"/>
        <v>0</v>
      </c>
      <c r="L151" s="1"/>
      <c r="M151" s="1"/>
    </row>
    <row r="152" spans="1:13" s="36" customFormat="1" ht="51" customHeight="1" x14ac:dyDescent="0.25">
      <c r="A152" s="108" t="s">
        <v>21</v>
      </c>
      <c r="B152" s="68" t="s">
        <v>58</v>
      </c>
      <c r="C152" s="109"/>
      <c r="D152" s="109"/>
      <c r="E152" s="110"/>
      <c r="F152" s="111"/>
      <c r="G152" s="109"/>
      <c r="H152" s="111"/>
      <c r="I152" s="112"/>
      <c r="J152" s="113" t="s">
        <v>35</v>
      </c>
      <c r="K152" s="48">
        <f t="shared" si="54"/>
        <v>0</v>
      </c>
      <c r="L152" s="81"/>
      <c r="M152" s="81"/>
    </row>
    <row r="153" spans="1:13" s="34" customFormat="1" ht="135.75" customHeight="1" x14ac:dyDescent="0.25">
      <c r="A153" s="93" t="s">
        <v>22</v>
      </c>
      <c r="B153" s="74" t="s">
        <v>90</v>
      </c>
      <c r="C153" s="88">
        <f>SUM(C154:C158)</f>
        <v>282.10000000000002</v>
      </c>
      <c r="D153" s="88">
        <f t="shared" ref="D153:G153" si="56">SUM(D154:D158)</f>
        <v>282.10000000000002</v>
      </c>
      <c r="E153" s="88">
        <f t="shared" si="56"/>
        <v>0</v>
      </c>
      <c r="F153" s="76">
        <f>E153/D153</f>
        <v>0</v>
      </c>
      <c r="G153" s="88">
        <f t="shared" si="56"/>
        <v>0</v>
      </c>
      <c r="H153" s="94">
        <f t="shared" ref="H153" si="57">G153/D153</f>
        <v>0</v>
      </c>
      <c r="I153" s="75">
        <f>I155</f>
        <v>282.10000000000002</v>
      </c>
      <c r="J153" s="185" t="s">
        <v>95</v>
      </c>
      <c r="K153" s="48">
        <f t="shared" si="54"/>
        <v>0</v>
      </c>
      <c r="L153" s="1"/>
      <c r="M153" s="1"/>
    </row>
    <row r="154" spans="1:13" s="34" customFormat="1" x14ac:dyDescent="0.25">
      <c r="A154" s="37"/>
      <c r="B154" s="73" t="s">
        <v>4</v>
      </c>
      <c r="C154" s="75"/>
      <c r="D154" s="75"/>
      <c r="E154" s="75"/>
      <c r="F154" s="76"/>
      <c r="G154" s="75"/>
      <c r="H154" s="76"/>
      <c r="I154" s="75">
        <f t="shared" ref="I154:I158" si="58">D154-G154</f>
        <v>0</v>
      </c>
      <c r="J154" s="185"/>
      <c r="K154" s="48">
        <f t="shared" si="54"/>
        <v>0</v>
      </c>
      <c r="L154" s="1"/>
      <c r="M154" s="1"/>
    </row>
    <row r="155" spans="1:13" s="34" customFormat="1" x14ac:dyDescent="0.25">
      <c r="A155" s="37"/>
      <c r="B155" s="73" t="s">
        <v>16</v>
      </c>
      <c r="C155" s="75">
        <v>282.10000000000002</v>
      </c>
      <c r="D155" s="75">
        <v>282.10000000000002</v>
      </c>
      <c r="E155" s="75">
        <v>0</v>
      </c>
      <c r="F155" s="76">
        <f>E155/D155</f>
        <v>0</v>
      </c>
      <c r="G155" s="75">
        <v>0</v>
      </c>
      <c r="H155" s="76">
        <f>G155/D155</f>
        <v>0</v>
      </c>
      <c r="I155" s="75">
        <f>D155-G155</f>
        <v>282.10000000000002</v>
      </c>
      <c r="J155" s="185"/>
      <c r="K155" s="48">
        <f t="shared" si="54"/>
        <v>0</v>
      </c>
      <c r="L155" s="1"/>
      <c r="M155" s="1"/>
    </row>
    <row r="156" spans="1:13" s="34" customFormat="1" x14ac:dyDescent="0.25">
      <c r="A156" s="37"/>
      <c r="B156" s="73" t="s">
        <v>11</v>
      </c>
      <c r="C156" s="27"/>
      <c r="D156" s="27"/>
      <c r="E156" s="27"/>
      <c r="F156" s="28"/>
      <c r="G156" s="27"/>
      <c r="H156" s="28"/>
      <c r="I156" s="27">
        <f t="shared" si="58"/>
        <v>0</v>
      </c>
      <c r="J156" s="185"/>
      <c r="K156" s="48">
        <f t="shared" si="54"/>
        <v>0</v>
      </c>
      <c r="L156" s="1"/>
      <c r="M156" s="1"/>
    </row>
    <row r="157" spans="1:13" s="34" customFormat="1" x14ac:dyDescent="0.25">
      <c r="A157" s="37"/>
      <c r="B157" s="73" t="s">
        <v>13</v>
      </c>
      <c r="C157" s="27"/>
      <c r="D157" s="27"/>
      <c r="E157" s="27"/>
      <c r="F157" s="28"/>
      <c r="G157" s="27"/>
      <c r="H157" s="28"/>
      <c r="I157" s="27">
        <f t="shared" si="58"/>
        <v>0</v>
      </c>
      <c r="J157" s="185"/>
      <c r="K157" s="48">
        <f t="shared" si="54"/>
        <v>0</v>
      </c>
      <c r="L157" s="1"/>
      <c r="M157" s="1"/>
    </row>
    <row r="158" spans="1:13" s="34" customFormat="1" x14ac:dyDescent="0.25">
      <c r="A158" s="37"/>
      <c r="B158" s="73" t="s">
        <v>5</v>
      </c>
      <c r="C158" s="27"/>
      <c r="D158" s="27"/>
      <c r="E158" s="27"/>
      <c r="F158" s="28"/>
      <c r="G158" s="27"/>
      <c r="H158" s="28"/>
      <c r="I158" s="27">
        <f t="shared" si="58"/>
        <v>0</v>
      </c>
      <c r="J158" s="185"/>
      <c r="K158" s="48">
        <f t="shared" si="54"/>
        <v>0</v>
      </c>
      <c r="L158" s="1"/>
      <c r="M158" s="1"/>
    </row>
    <row r="159" spans="1:13" s="12" customFormat="1" ht="170.25" customHeight="1" x14ac:dyDescent="0.25">
      <c r="A159" s="93" t="s">
        <v>23</v>
      </c>
      <c r="B159" s="65" t="s">
        <v>84</v>
      </c>
      <c r="C159" s="88">
        <f>C161+C160+C162+C163+C164</f>
        <v>20533.66</v>
      </c>
      <c r="D159" s="88">
        <f>D161+D160+D162+D163+D164</f>
        <v>20533.66</v>
      </c>
      <c r="E159" s="88">
        <f t="shared" ref="E159" si="59">E161+E160+E162+E163+E164</f>
        <v>0</v>
      </c>
      <c r="F159" s="94">
        <f>E159/D159</f>
        <v>0</v>
      </c>
      <c r="G159" s="88">
        <f>G161+G160+G162+G163+G164</f>
        <v>0</v>
      </c>
      <c r="H159" s="94">
        <f t="shared" ref="H159" si="60">G159/D159</f>
        <v>0</v>
      </c>
      <c r="I159" s="88">
        <f>I161+I160+I162+I163+I164</f>
        <v>20533.66</v>
      </c>
      <c r="J159" s="153" t="s">
        <v>120</v>
      </c>
      <c r="K159" s="48">
        <f t="shared" si="54"/>
        <v>0</v>
      </c>
      <c r="L159" s="1"/>
      <c r="M159" s="1"/>
    </row>
    <row r="160" spans="1:13" s="43" customFormat="1" x14ac:dyDescent="0.25">
      <c r="A160" s="93"/>
      <c r="B160" s="73" t="s">
        <v>4</v>
      </c>
      <c r="C160" s="75">
        <v>5821.1</v>
      </c>
      <c r="D160" s="75">
        <v>5821.1</v>
      </c>
      <c r="E160" s="75"/>
      <c r="F160" s="76"/>
      <c r="G160" s="75"/>
      <c r="H160" s="76"/>
      <c r="I160" s="75">
        <f>D160</f>
        <v>5821.1</v>
      </c>
      <c r="J160" s="153"/>
      <c r="K160" s="48">
        <f t="shared" si="54"/>
        <v>0</v>
      </c>
      <c r="L160" s="81"/>
      <c r="M160" s="81"/>
    </row>
    <row r="161" spans="1:13" s="43" customFormat="1" x14ac:dyDescent="0.25">
      <c r="A161" s="93"/>
      <c r="B161" s="73" t="s">
        <v>16</v>
      </c>
      <c r="C161" s="75">
        <v>13241.3</v>
      </c>
      <c r="D161" s="75">
        <v>13241.3</v>
      </c>
      <c r="E161" s="75">
        <v>0</v>
      </c>
      <c r="F161" s="76">
        <f>E161/D161</f>
        <v>0</v>
      </c>
      <c r="G161" s="75">
        <v>0</v>
      </c>
      <c r="H161" s="76">
        <f>G161/D161</f>
        <v>0</v>
      </c>
      <c r="I161" s="75">
        <f>D161</f>
        <v>13241.3</v>
      </c>
      <c r="J161" s="153"/>
      <c r="K161" s="48">
        <f t="shared" si="54"/>
        <v>0</v>
      </c>
      <c r="L161" s="81"/>
      <c r="M161" s="81"/>
    </row>
    <row r="162" spans="1:13" s="43" customFormat="1" x14ac:dyDescent="0.25">
      <c r="A162" s="93"/>
      <c r="B162" s="73" t="s">
        <v>11</v>
      </c>
      <c r="C162" s="75">
        <v>1471.26</v>
      </c>
      <c r="D162" s="75">
        <v>1471.26</v>
      </c>
      <c r="E162" s="75">
        <v>0</v>
      </c>
      <c r="F162" s="76">
        <f>E162/D162</f>
        <v>0</v>
      </c>
      <c r="G162" s="75">
        <v>0</v>
      </c>
      <c r="H162" s="76">
        <f>G162/D162</f>
        <v>0</v>
      </c>
      <c r="I162" s="75">
        <f>D162</f>
        <v>1471.26</v>
      </c>
      <c r="J162" s="153"/>
      <c r="K162" s="48">
        <f t="shared" si="54"/>
        <v>0</v>
      </c>
      <c r="L162" s="81"/>
      <c r="M162" s="81"/>
    </row>
    <row r="163" spans="1:13" s="43" customFormat="1" x14ac:dyDescent="0.25">
      <c r="A163" s="93"/>
      <c r="B163" s="73" t="s">
        <v>13</v>
      </c>
      <c r="C163" s="75"/>
      <c r="D163" s="75"/>
      <c r="E163" s="75">
        <f>G163</f>
        <v>0</v>
      </c>
      <c r="F163" s="76"/>
      <c r="G163" s="75"/>
      <c r="H163" s="76"/>
      <c r="I163" s="75">
        <f t="shared" ref="I163" si="61">D163</f>
        <v>0</v>
      </c>
      <c r="J163" s="153"/>
      <c r="K163" s="48">
        <f t="shared" si="54"/>
        <v>0</v>
      </c>
      <c r="L163" s="81"/>
      <c r="M163" s="81"/>
    </row>
    <row r="164" spans="1:13" s="43" customFormat="1" ht="41.25" customHeight="1" x14ac:dyDescent="0.25">
      <c r="A164" s="93"/>
      <c r="B164" s="73" t="s">
        <v>5</v>
      </c>
      <c r="C164" s="75"/>
      <c r="D164" s="75"/>
      <c r="E164" s="75"/>
      <c r="F164" s="76"/>
      <c r="G164" s="75"/>
      <c r="H164" s="76"/>
      <c r="I164" s="75"/>
      <c r="J164" s="153"/>
      <c r="K164" s="48">
        <f t="shared" si="54"/>
        <v>0</v>
      </c>
      <c r="L164" s="81"/>
      <c r="M164" s="81"/>
    </row>
    <row r="165" spans="1:13" s="36" customFormat="1" ht="51.75" customHeight="1" x14ac:dyDescent="0.25">
      <c r="A165" s="108" t="s">
        <v>24</v>
      </c>
      <c r="B165" s="68" t="s">
        <v>59</v>
      </c>
      <c r="C165" s="109"/>
      <c r="D165" s="109"/>
      <c r="E165" s="110"/>
      <c r="F165" s="111"/>
      <c r="G165" s="109"/>
      <c r="H165" s="111"/>
      <c r="I165" s="112"/>
      <c r="J165" s="113" t="s">
        <v>35</v>
      </c>
      <c r="K165" s="48">
        <f t="shared" si="54"/>
        <v>0</v>
      </c>
      <c r="L165" s="81"/>
      <c r="M165" s="81"/>
    </row>
    <row r="166" spans="1:13" ht="409.6" customHeight="1" x14ac:dyDescent="0.25">
      <c r="A166" s="93" t="s">
        <v>25</v>
      </c>
      <c r="B166" s="74" t="s">
        <v>91</v>
      </c>
      <c r="C166" s="88">
        <f>SUM(C167:C171)</f>
        <v>1122915.9099999999</v>
      </c>
      <c r="D166" s="88">
        <f>SUM(D167:D171)</f>
        <v>1202916.1000000001</v>
      </c>
      <c r="E166" s="88">
        <f>SUM(E167:E171)</f>
        <v>0</v>
      </c>
      <c r="F166" s="94">
        <f>E166/D166</f>
        <v>0</v>
      </c>
      <c r="G166" s="88">
        <f>SUM(G167:G171)</f>
        <v>0</v>
      </c>
      <c r="H166" s="94">
        <f>G166/D166</f>
        <v>0</v>
      </c>
      <c r="I166" s="88">
        <f>SUM(I167:I171)</f>
        <v>1202916.1000000001</v>
      </c>
      <c r="J166" s="153" t="s">
        <v>117</v>
      </c>
      <c r="K166" s="48">
        <f t="shared" si="54"/>
        <v>0</v>
      </c>
      <c r="L166" s="1"/>
      <c r="M166" s="1"/>
    </row>
    <row r="167" spans="1:13" ht="44.25" customHeight="1" x14ac:dyDescent="0.25">
      <c r="A167" s="37"/>
      <c r="B167" s="73" t="s">
        <v>4</v>
      </c>
      <c r="C167" s="75">
        <v>0</v>
      </c>
      <c r="D167" s="75">
        <v>80000</v>
      </c>
      <c r="E167" s="75">
        <v>0</v>
      </c>
      <c r="F167" s="76">
        <f>E167/D167</f>
        <v>0</v>
      </c>
      <c r="G167" s="75">
        <v>0</v>
      </c>
      <c r="H167" s="76">
        <f>G167/D167</f>
        <v>0</v>
      </c>
      <c r="I167" s="75">
        <f>D167-G167</f>
        <v>80000</v>
      </c>
      <c r="J167" s="153"/>
      <c r="K167" s="48">
        <f t="shared" si="54"/>
        <v>0</v>
      </c>
      <c r="L167" s="1"/>
      <c r="M167" s="1"/>
    </row>
    <row r="168" spans="1:13" ht="44.25" customHeight="1" x14ac:dyDescent="0.25">
      <c r="A168" s="37"/>
      <c r="B168" s="73" t="s">
        <v>16</v>
      </c>
      <c r="C168" s="75">
        <v>984500.8</v>
      </c>
      <c r="D168" s="75">
        <v>984500.8</v>
      </c>
      <c r="E168" s="75">
        <v>0</v>
      </c>
      <c r="F168" s="76">
        <f>E168/D168</f>
        <v>0</v>
      </c>
      <c r="G168" s="75">
        <v>0</v>
      </c>
      <c r="H168" s="76">
        <f>G168/D168</f>
        <v>0</v>
      </c>
      <c r="I168" s="75">
        <f>D168-G168</f>
        <v>984500.8</v>
      </c>
      <c r="J168" s="153"/>
      <c r="K168" s="48">
        <f t="shared" si="54"/>
        <v>0</v>
      </c>
      <c r="L168" s="1"/>
      <c r="M168" s="1"/>
    </row>
    <row r="169" spans="1:13" ht="44.25" customHeight="1" x14ac:dyDescent="0.25">
      <c r="A169" s="37"/>
      <c r="B169" s="73" t="s">
        <v>11</v>
      </c>
      <c r="C169" s="75">
        <v>138415.10999999999</v>
      </c>
      <c r="D169" s="75">
        <v>138415.29999999999</v>
      </c>
      <c r="E169" s="75">
        <f>G169</f>
        <v>0</v>
      </c>
      <c r="F169" s="76">
        <f>E169/D169</f>
        <v>0</v>
      </c>
      <c r="G169" s="75">
        <v>0</v>
      </c>
      <c r="H169" s="76">
        <f>G169/D169</f>
        <v>0</v>
      </c>
      <c r="I169" s="75">
        <f>D169-G169</f>
        <v>138415.29999999999</v>
      </c>
      <c r="J169" s="153"/>
      <c r="K169" s="48">
        <f t="shared" si="54"/>
        <v>0</v>
      </c>
      <c r="L169" s="1"/>
      <c r="M169" s="1"/>
    </row>
    <row r="170" spans="1:13" x14ac:dyDescent="0.25">
      <c r="A170" s="37"/>
      <c r="B170" s="73" t="s">
        <v>13</v>
      </c>
      <c r="C170" s="75">
        <v>0</v>
      </c>
      <c r="D170" s="75">
        <v>0</v>
      </c>
      <c r="E170" s="75">
        <v>0</v>
      </c>
      <c r="F170" s="76"/>
      <c r="G170" s="75"/>
      <c r="H170" s="76"/>
      <c r="I170" s="75">
        <v>0</v>
      </c>
      <c r="J170" s="153"/>
      <c r="K170" s="48">
        <f t="shared" si="54"/>
        <v>0</v>
      </c>
      <c r="L170" s="1"/>
      <c r="M170" s="1"/>
    </row>
    <row r="171" spans="1:13" ht="48.75" customHeight="1" x14ac:dyDescent="0.25">
      <c r="A171" s="37"/>
      <c r="B171" s="73" t="s">
        <v>5</v>
      </c>
      <c r="C171" s="27"/>
      <c r="D171" s="27"/>
      <c r="E171" s="27"/>
      <c r="F171" s="28"/>
      <c r="G171" s="27"/>
      <c r="H171" s="28"/>
      <c r="I171" s="27"/>
      <c r="J171" s="153"/>
      <c r="K171" s="48">
        <f t="shared" si="54"/>
        <v>0</v>
      </c>
      <c r="L171" s="1"/>
      <c r="M171" s="1"/>
    </row>
    <row r="172" spans="1:13" s="107" customFormat="1" ht="47.25" customHeight="1" x14ac:dyDescent="0.25">
      <c r="A172" s="77" t="s">
        <v>26</v>
      </c>
      <c r="B172" s="69" t="s">
        <v>60</v>
      </c>
      <c r="C172" s="78"/>
      <c r="D172" s="78"/>
      <c r="E172" s="114"/>
      <c r="F172" s="96"/>
      <c r="G172" s="78"/>
      <c r="H172" s="96"/>
      <c r="I172" s="115"/>
      <c r="J172" s="97" t="s">
        <v>35</v>
      </c>
      <c r="K172" s="48">
        <f t="shared" si="54"/>
        <v>0</v>
      </c>
      <c r="L172" s="81"/>
      <c r="M172" s="81"/>
    </row>
    <row r="173" spans="1:13" s="36" customFormat="1" ht="47.25" customHeight="1" x14ac:dyDescent="0.25">
      <c r="A173" s="95" t="s">
        <v>29</v>
      </c>
      <c r="B173" s="70" t="s">
        <v>71</v>
      </c>
      <c r="C173" s="88"/>
      <c r="D173" s="88"/>
      <c r="E173" s="88"/>
      <c r="F173" s="88"/>
      <c r="G173" s="88"/>
      <c r="H173" s="105"/>
      <c r="I173" s="88"/>
      <c r="J173" s="113" t="s">
        <v>35</v>
      </c>
      <c r="K173" s="48">
        <f t="shared" si="54"/>
        <v>0</v>
      </c>
      <c r="L173" s="81"/>
      <c r="M173" s="81"/>
    </row>
    <row r="174" spans="1:13" s="106" customFormat="1" ht="47.25" customHeight="1" x14ac:dyDescent="0.25">
      <c r="A174" s="108" t="s">
        <v>28</v>
      </c>
      <c r="B174" s="68" t="s">
        <v>61</v>
      </c>
      <c r="C174" s="116"/>
      <c r="D174" s="116"/>
      <c r="E174" s="116"/>
      <c r="F174" s="117"/>
      <c r="G174" s="116"/>
      <c r="H174" s="117"/>
      <c r="I174" s="118"/>
      <c r="J174" s="113" t="s">
        <v>35</v>
      </c>
      <c r="K174" s="48">
        <f t="shared" si="54"/>
        <v>0</v>
      </c>
      <c r="L174" s="81"/>
      <c r="M174" s="81"/>
    </row>
    <row r="175" spans="1:13" s="106" customFormat="1" ht="47.25" customHeight="1" x14ac:dyDescent="0.25">
      <c r="A175" s="95" t="s">
        <v>27</v>
      </c>
      <c r="B175" s="68" t="s">
        <v>62</v>
      </c>
      <c r="C175" s="88"/>
      <c r="D175" s="88"/>
      <c r="E175" s="88"/>
      <c r="F175" s="94"/>
      <c r="G175" s="88"/>
      <c r="H175" s="94"/>
      <c r="I175" s="105"/>
      <c r="J175" s="97" t="s">
        <v>35</v>
      </c>
      <c r="K175" s="48">
        <f t="shared" si="54"/>
        <v>0</v>
      </c>
      <c r="L175" s="81"/>
      <c r="M175" s="81"/>
    </row>
    <row r="176" spans="1:13" ht="203.25" customHeight="1" x14ac:dyDescent="0.25">
      <c r="A176" s="93" t="s">
        <v>50</v>
      </c>
      <c r="B176" s="65" t="s">
        <v>86</v>
      </c>
      <c r="C176" s="88">
        <f>SUM(C177:C180)</f>
        <v>31663</v>
      </c>
      <c r="D176" s="88">
        <f>SUM(D177:D180)</f>
        <v>32350</v>
      </c>
      <c r="E176" s="88">
        <f>SUM(E177:E180)</f>
        <v>2212.0700000000002</v>
      </c>
      <c r="F176" s="94">
        <f>E176/D176</f>
        <v>6.8400000000000002E-2</v>
      </c>
      <c r="G176" s="88">
        <f>SUM(G177:G180)</f>
        <v>1685.27</v>
      </c>
      <c r="H176" s="94">
        <f>G176/D176</f>
        <v>5.21E-2</v>
      </c>
      <c r="I176" s="88">
        <f>SUM(I177:I180)</f>
        <v>32350</v>
      </c>
      <c r="J176" s="154" t="s">
        <v>96</v>
      </c>
      <c r="K176" s="48">
        <f t="shared" si="54"/>
        <v>0</v>
      </c>
      <c r="L176" s="1"/>
      <c r="M176" s="1"/>
    </row>
    <row r="177" spans="1:13" s="3" customFormat="1" x14ac:dyDescent="0.25">
      <c r="A177" s="93"/>
      <c r="B177" s="73" t="s">
        <v>4</v>
      </c>
      <c r="C177" s="75">
        <v>24101.4</v>
      </c>
      <c r="D177" s="75">
        <v>24828.2</v>
      </c>
      <c r="E177" s="75">
        <v>1012.07</v>
      </c>
      <c r="F177" s="76">
        <f>E177/D177</f>
        <v>4.0800000000000003E-2</v>
      </c>
      <c r="G177" s="75">
        <v>1012.07</v>
      </c>
      <c r="H177" s="76">
        <f t="shared" ref="H177:H178" si="62">G177/D177</f>
        <v>4.0800000000000003E-2</v>
      </c>
      <c r="I177" s="75">
        <f>D177</f>
        <v>24828.2</v>
      </c>
      <c r="J177" s="153"/>
      <c r="K177" s="48">
        <f t="shared" si="54"/>
        <v>0</v>
      </c>
      <c r="L177" s="1"/>
      <c r="M177" s="1"/>
    </row>
    <row r="178" spans="1:13" s="3" customFormat="1" x14ac:dyDescent="0.25">
      <c r="A178" s="93"/>
      <c r="B178" s="73" t="s">
        <v>16</v>
      </c>
      <c r="C178" s="75">
        <v>7561.6</v>
      </c>
      <c r="D178" s="75">
        <v>7521.8</v>
      </c>
      <c r="E178" s="75">
        <v>1200</v>
      </c>
      <c r="F178" s="76">
        <f>E178/D178</f>
        <v>0.1595</v>
      </c>
      <c r="G178" s="75">
        <v>673.2</v>
      </c>
      <c r="H178" s="76">
        <f t="shared" si="62"/>
        <v>8.9499999999999996E-2</v>
      </c>
      <c r="I178" s="75">
        <f>D178</f>
        <v>7521.8</v>
      </c>
      <c r="J178" s="153"/>
      <c r="K178" s="48">
        <f t="shared" si="54"/>
        <v>0</v>
      </c>
      <c r="L178" s="1"/>
      <c r="M178" s="1"/>
    </row>
    <row r="179" spans="1:13" s="3" customFormat="1" x14ac:dyDescent="0.25">
      <c r="A179" s="93"/>
      <c r="B179" s="73" t="s">
        <v>11</v>
      </c>
      <c r="C179" s="75"/>
      <c r="D179" s="75"/>
      <c r="E179" s="75">
        <f>G179</f>
        <v>0</v>
      </c>
      <c r="F179" s="76"/>
      <c r="G179" s="75"/>
      <c r="H179" s="76"/>
      <c r="I179" s="75">
        <f t="shared" ref="I179" si="63">D179-G179</f>
        <v>0</v>
      </c>
      <c r="J179" s="153"/>
      <c r="K179" s="48">
        <f t="shared" si="54"/>
        <v>0</v>
      </c>
      <c r="L179" s="1"/>
      <c r="M179" s="1"/>
    </row>
    <row r="180" spans="1:13" s="3" customFormat="1" x14ac:dyDescent="0.25">
      <c r="A180" s="93"/>
      <c r="B180" s="73" t="s">
        <v>13</v>
      </c>
      <c r="C180" s="75"/>
      <c r="D180" s="75"/>
      <c r="E180" s="75"/>
      <c r="F180" s="76"/>
      <c r="G180" s="75"/>
      <c r="H180" s="76"/>
      <c r="I180" s="75"/>
      <c r="J180" s="153"/>
      <c r="K180" s="48">
        <f t="shared" si="54"/>
        <v>0</v>
      </c>
      <c r="L180" s="1"/>
      <c r="M180" s="1"/>
    </row>
    <row r="181" spans="1:13" s="119" customFormat="1" ht="54.75" customHeight="1" x14ac:dyDescent="0.25">
      <c r="A181" s="95" t="s">
        <v>51</v>
      </c>
      <c r="B181" s="70" t="s">
        <v>63</v>
      </c>
      <c r="C181" s="88"/>
      <c r="D181" s="88"/>
      <c r="E181" s="104"/>
      <c r="F181" s="94"/>
      <c r="G181" s="88"/>
      <c r="H181" s="94"/>
      <c r="I181" s="105"/>
      <c r="J181" s="97" t="s">
        <v>35</v>
      </c>
      <c r="K181" s="48">
        <f t="shared" si="54"/>
        <v>0</v>
      </c>
      <c r="L181" s="81"/>
      <c r="M181" s="81"/>
    </row>
    <row r="182" spans="1:13" s="119" customFormat="1" ht="50.25" customHeight="1" x14ac:dyDescent="0.25">
      <c r="A182" s="95" t="s">
        <v>52</v>
      </c>
      <c r="B182" s="70" t="s">
        <v>64</v>
      </c>
      <c r="C182" s="88"/>
      <c r="D182" s="88"/>
      <c r="E182" s="104"/>
      <c r="F182" s="94"/>
      <c r="G182" s="88"/>
      <c r="H182" s="94"/>
      <c r="I182" s="105"/>
      <c r="J182" s="97" t="s">
        <v>35</v>
      </c>
      <c r="K182" s="48">
        <f t="shared" si="54"/>
        <v>0</v>
      </c>
      <c r="L182" s="81"/>
      <c r="M182" s="81"/>
    </row>
    <row r="183" spans="1:13" s="12" customFormat="1" ht="26.25" customHeight="1" x14ac:dyDescent="0.25">
      <c r="A183" s="174" t="s">
        <v>55</v>
      </c>
      <c r="B183" s="155" t="s">
        <v>85</v>
      </c>
      <c r="C183" s="175">
        <f>C186+C187+C188+C189+C190</f>
        <v>11737.72</v>
      </c>
      <c r="D183" s="156">
        <f>D186+D187+D188+D189+D190</f>
        <v>11737.72</v>
      </c>
      <c r="E183" s="156">
        <f>E186+E187+E188+E189+E190</f>
        <v>1398.5</v>
      </c>
      <c r="F183" s="159">
        <f>E183/D183</f>
        <v>0.1191</v>
      </c>
      <c r="G183" s="156">
        <f>G186+G187+G188+G189+G190</f>
        <v>1314.47</v>
      </c>
      <c r="H183" s="159">
        <f>G183/D183</f>
        <v>0.112</v>
      </c>
      <c r="I183" s="156">
        <f>I186+I187+I188+I189+I190</f>
        <v>11737.72</v>
      </c>
      <c r="J183" s="162" t="s">
        <v>94</v>
      </c>
      <c r="K183" s="48">
        <f t="shared" si="54"/>
        <v>0</v>
      </c>
      <c r="L183" s="1"/>
      <c r="M183" s="1"/>
    </row>
    <row r="184" spans="1:13" s="12" customFormat="1" ht="300.75" customHeight="1" x14ac:dyDescent="0.25">
      <c r="A184" s="174"/>
      <c r="B184" s="155"/>
      <c r="C184" s="175"/>
      <c r="D184" s="157"/>
      <c r="E184" s="157"/>
      <c r="F184" s="160"/>
      <c r="G184" s="157"/>
      <c r="H184" s="160"/>
      <c r="I184" s="157"/>
      <c r="J184" s="162"/>
      <c r="K184" s="48">
        <f t="shared" si="54"/>
        <v>0</v>
      </c>
      <c r="L184" s="1"/>
      <c r="M184" s="1"/>
    </row>
    <row r="185" spans="1:13" s="12" customFormat="1" ht="47.25" customHeight="1" x14ac:dyDescent="0.25">
      <c r="A185" s="174"/>
      <c r="B185" s="155"/>
      <c r="C185" s="175"/>
      <c r="D185" s="158"/>
      <c r="E185" s="158"/>
      <c r="F185" s="161"/>
      <c r="G185" s="158"/>
      <c r="H185" s="161"/>
      <c r="I185" s="158"/>
      <c r="J185" s="162"/>
      <c r="K185" s="48">
        <f t="shared" si="54"/>
        <v>0</v>
      </c>
      <c r="L185" s="1"/>
      <c r="M185" s="1"/>
    </row>
    <row r="186" spans="1:13" s="3" customFormat="1" ht="35.25" customHeight="1" x14ac:dyDescent="0.25">
      <c r="A186" s="37"/>
      <c r="B186" s="98" t="s">
        <v>4</v>
      </c>
      <c r="C186" s="99">
        <v>64.2</v>
      </c>
      <c r="D186" s="99">
        <v>64.2</v>
      </c>
      <c r="E186" s="99">
        <v>0</v>
      </c>
      <c r="F186" s="100">
        <f>E186/D186</f>
        <v>0</v>
      </c>
      <c r="G186" s="99">
        <v>0</v>
      </c>
      <c r="H186" s="100">
        <f>G186/D186</f>
        <v>0</v>
      </c>
      <c r="I186" s="99">
        <f>D186</f>
        <v>64.2</v>
      </c>
      <c r="J186" s="162"/>
      <c r="K186" s="48">
        <f t="shared" si="54"/>
        <v>0</v>
      </c>
      <c r="L186" s="1"/>
      <c r="M186" s="1"/>
    </row>
    <row r="187" spans="1:13" s="3" customFormat="1" ht="35.25" customHeight="1" x14ac:dyDescent="0.25">
      <c r="A187" s="37"/>
      <c r="B187" s="98" t="s">
        <v>16</v>
      </c>
      <c r="C187" s="99">
        <v>10420.299999999999</v>
      </c>
      <c r="D187" s="99">
        <v>10420.299999999999</v>
      </c>
      <c r="E187" s="99">
        <v>1354.44</v>
      </c>
      <c r="F187" s="100">
        <f>E187/D187</f>
        <v>0.13</v>
      </c>
      <c r="G187" s="99">
        <v>1270.4100000000001</v>
      </c>
      <c r="H187" s="100">
        <f>G187/D187</f>
        <v>0.12189999999999999</v>
      </c>
      <c r="I187" s="99">
        <f>D187</f>
        <v>10420.299999999999</v>
      </c>
      <c r="J187" s="162"/>
      <c r="K187" s="48">
        <f t="shared" si="54"/>
        <v>0</v>
      </c>
      <c r="L187" s="1"/>
      <c r="M187" s="1"/>
    </row>
    <row r="188" spans="1:13" s="3" customFormat="1" ht="35.25" customHeight="1" x14ac:dyDescent="0.25">
      <c r="A188" s="37"/>
      <c r="B188" s="98" t="s">
        <v>11</v>
      </c>
      <c r="C188" s="99">
        <v>1253.22</v>
      </c>
      <c r="D188" s="99">
        <v>1253.22</v>
      </c>
      <c r="E188" s="99">
        <v>44.06</v>
      </c>
      <c r="F188" s="100">
        <f>E188/D188</f>
        <v>3.5200000000000002E-2</v>
      </c>
      <c r="G188" s="99">
        <v>44.06</v>
      </c>
      <c r="H188" s="100">
        <f>G188/D188</f>
        <v>3.5200000000000002E-2</v>
      </c>
      <c r="I188" s="99">
        <f>D188</f>
        <v>1253.22</v>
      </c>
      <c r="J188" s="162"/>
      <c r="K188" s="48">
        <f t="shared" si="54"/>
        <v>0</v>
      </c>
      <c r="L188" s="1"/>
      <c r="M188" s="1"/>
    </row>
    <row r="189" spans="1:13" s="3" customFormat="1" ht="35.25" customHeight="1" x14ac:dyDescent="0.25">
      <c r="A189" s="37"/>
      <c r="B189" s="98" t="s">
        <v>13</v>
      </c>
      <c r="C189" s="99"/>
      <c r="D189" s="99"/>
      <c r="E189" s="99">
        <f>G189</f>
        <v>0</v>
      </c>
      <c r="F189" s="100"/>
      <c r="G189" s="99"/>
      <c r="H189" s="100"/>
      <c r="I189" s="99">
        <f t="shared" ref="I189:I190" si="64">D189-G189</f>
        <v>0</v>
      </c>
      <c r="J189" s="162"/>
      <c r="K189" s="48">
        <f t="shared" si="54"/>
        <v>0</v>
      </c>
      <c r="L189" s="1"/>
      <c r="M189" s="1"/>
    </row>
    <row r="190" spans="1:13" s="3" customFormat="1" ht="35.25" customHeight="1" x14ac:dyDescent="0.25">
      <c r="A190" s="37"/>
      <c r="B190" s="98" t="s">
        <v>5</v>
      </c>
      <c r="C190" s="99"/>
      <c r="D190" s="99"/>
      <c r="E190" s="99"/>
      <c r="F190" s="100"/>
      <c r="G190" s="99"/>
      <c r="H190" s="100"/>
      <c r="I190" s="99">
        <f t="shared" si="64"/>
        <v>0</v>
      </c>
      <c r="J190" s="162"/>
      <c r="K190" s="48">
        <f t="shared" si="54"/>
        <v>0</v>
      </c>
      <c r="L190" s="1"/>
      <c r="M190" s="1"/>
    </row>
    <row r="191" spans="1:13" s="2" customFormat="1" ht="163.5" customHeight="1" x14ac:dyDescent="0.25">
      <c r="A191" s="108" t="s">
        <v>65</v>
      </c>
      <c r="B191" s="66" t="s">
        <v>112</v>
      </c>
      <c r="C191" s="132">
        <f>C192+C193+C194+C195</f>
        <v>355.67</v>
      </c>
      <c r="D191" s="132">
        <f>D192+D193+D194+D195</f>
        <v>355.67</v>
      </c>
      <c r="E191" s="25">
        <f>E192+E193+E194+E195+E196</f>
        <v>0</v>
      </c>
      <c r="F191" s="26">
        <f>E191/D191</f>
        <v>0</v>
      </c>
      <c r="G191" s="25">
        <f>SUM(G192:G196)</f>
        <v>0</v>
      </c>
      <c r="H191" s="26">
        <f>G191/D191</f>
        <v>0</v>
      </c>
      <c r="I191" s="144">
        <f>I192+I193+I194+I195</f>
        <v>355.67</v>
      </c>
      <c r="J191" s="200" t="s">
        <v>122</v>
      </c>
      <c r="K191" s="48">
        <f t="shared" si="54"/>
        <v>0</v>
      </c>
      <c r="L191" s="1"/>
      <c r="M191" s="1"/>
    </row>
    <row r="192" spans="1:13" s="3" customFormat="1" x14ac:dyDescent="0.25">
      <c r="A192" s="42"/>
      <c r="B192" s="113" t="s">
        <v>4</v>
      </c>
      <c r="C192" s="109">
        <v>0</v>
      </c>
      <c r="D192" s="109">
        <v>0</v>
      </c>
      <c r="E192" s="27"/>
      <c r="F192" s="28"/>
      <c r="G192" s="27">
        <v>0</v>
      </c>
      <c r="H192" s="26"/>
      <c r="I192" s="145"/>
      <c r="J192" s="201"/>
      <c r="K192" s="48">
        <f t="shared" si="54"/>
        <v>0</v>
      </c>
      <c r="L192" s="1"/>
      <c r="M192" s="1"/>
    </row>
    <row r="193" spans="1:13" s="3" customFormat="1" x14ac:dyDescent="0.25">
      <c r="A193" s="42"/>
      <c r="B193" s="113" t="s">
        <v>48</v>
      </c>
      <c r="C193" s="75">
        <v>106.7</v>
      </c>
      <c r="D193" s="75">
        <v>106.7</v>
      </c>
      <c r="E193" s="27">
        <v>0</v>
      </c>
      <c r="F193" s="28">
        <f>E193/D193</f>
        <v>0</v>
      </c>
      <c r="G193" s="27">
        <v>0</v>
      </c>
      <c r="H193" s="28">
        <f>G193/D193</f>
        <v>0</v>
      </c>
      <c r="I193" s="75">
        <v>106.7</v>
      </c>
      <c r="J193" s="201"/>
      <c r="K193" s="48">
        <f t="shared" si="54"/>
        <v>0</v>
      </c>
      <c r="L193" s="1"/>
      <c r="M193" s="1"/>
    </row>
    <row r="194" spans="1:13" s="3" customFormat="1" x14ac:dyDescent="0.25">
      <c r="A194" s="42"/>
      <c r="B194" s="113" t="s">
        <v>11</v>
      </c>
      <c r="C194" s="75">
        <v>248.97</v>
      </c>
      <c r="D194" s="75">
        <v>248.97</v>
      </c>
      <c r="E194" s="27">
        <v>0</v>
      </c>
      <c r="F194" s="28">
        <f>E194/D194</f>
        <v>0</v>
      </c>
      <c r="G194" s="27">
        <v>0</v>
      </c>
      <c r="H194" s="28">
        <f>G194/D194</f>
        <v>0</v>
      </c>
      <c r="I194" s="145">
        <v>248.97</v>
      </c>
      <c r="J194" s="201"/>
      <c r="K194" s="48">
        <f t="shared" si="54"/>
        <v>0</v>
      </c>
      <c r="L194" s="1"/>
      <c r="M194" s="1"/>
    </row>
    <row r="195" spans="1:13" s="3" customFormat="1" x14ac:dyDescent="0.25">
      <c r="A195" s="42"/>
      <c r="B195" s="113" t="s">
        <v>13</v>
      </c>
      <c r="C195" s="109">
        <v>0</v>
      </c>
      <c r="D195" s="109"/>
      <c r="E195" s="30"/>
      <c r="F195" s="31">
        <v>0</v>
      </c>
      <c r="G195" s="33"/>
      <c r="H195" s="31"/>
      <c r="I195" s="109">
        <f>D195-G195</f>
        <v>0</v>
      </c>
      <c r="J195" s="201"/>
      <c r="K195" s="48">
        <f t="shared" si="54"/>
        <v>0</v>
      </c>
      <c r="L195" s="1"/>
      <c r="M195" s="1"/>
    </row>
    <row r="196" spans="1:13" s="3" customFormat="1" ht="37.5" customHeight="1" x14ac:dyDescent="0.25">
      <c r="A196" s="42"/>
      <c r="B196" s="113" t="s">
        <v>5</v>
      </c>
      <c r="C196" s="30"/>
      <c r="D196" s="30"/>
      <c r="E196" s="30"/>
      <c r="F196" s="31"/>
      <c r="G196" s="30"/>
      <c r="H196" s="31"/>
      <c r="I196" s="30"/>
      <c r="J196" s="202"/>
      <c r="K196" s="48">
        <f t="shared" si="54"/>
        <v>0</v>
      </c>
      <c r="L196" s="1"/>
      <c r="M196" s="1"/>
    </row>
    <row r="205" spans="1:13" x14ac:dyDescent="0.25">
      <c r="B205" s="15" t="s">
        <v>54</v>
      </c>
    </row>
    <row r="410" spans="9:9" x14ac:dyDescent="0.25">
      <c r="I410" s="11"/>
    </row>
    <row r="411" spans="9:9" x14ac:dyDescent="0.25">
      <c r="I411" s="11"/>
    </row>
    <row r="412" spans="9:9" x14ac:dyDescent="0.25">
      <c r="I412" s="11"/>
    </row>
  </sheetData>
  <autoFilter ref="A7:J397"/>
  <customSheetViews>
    <customSheetView guid="{6068C3FF-17AA-48A5-A88B-2523CBAC39AE}" scale="37" showPageBreaks="1" outlineSymbols="0" zeroValues="0" fitToPage="1" printArea="1" showAutoFilter="1" view="pageBreakPreview" topLeftCell="A4">
      <pane xSplit="4" ySplit="7" topLeftCell="E21" activePane="bottomRight" state="frozen"/>
      <selection pane="bottomRight" activeCell="J21" sqref="J21:J30"/>
      <rowBreaks count="28" manualBreakCount="28">
        <brk id="12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47" bottom="0" header="0" footer="0"/>
      <printOptions horizontalCentered="1"/>
      <pageSetup paperSize="8" scale="46" fitToHeight="0" orientation="landscape" r:id="rId1"/>
      <autoFilter ref="A7:J397"/>
    </customSheetView>
    <customSheetView guid="{BEA0FDBA-BB07-4C19-8BBD-5E57EE395C09}" scale="50" showPageBreaks="1" outlineSymbols="0" zeroValues="0" fitToPage="1" printArea="1" showAutoFilter="1" view="pageBreakPreview">
      <pane xSplit="2" ySplit="8" topLeftCell="H185" activePane="bottomRight" state="frozen"/>
      <selection pane="bottomRight" activeCell="I191" sqref="I191"/>
      <rowBreaks count="38" manualBreakCount="38">
        <brk id="20" max="9" man="1"/>
        <brk id="30" max="9" man="1"/>
        <brk id="38" max="9" man="1"/>
        <brk id="63" max="9" man="1"/>
        <brk id="95" max="9" man="1"/>
        <brk id="142" max="9" man="1"/>
        <brk id="160" max="9" man="1"/>
        <brk id="168" max="9" man="1"/>
        <brk id="182" max="9" man="1"/>
        <brk id="199" max="9" man="1"/>
        <brk id="216" max="9" man="1"/>
        <brk id="1023" max="18" man="1"/>
        <brk id="1073" max="18" man="1"/>
        <brk id="1130" max="18" man="1"/>
        <brk id="1201" max="18" man="1"/>
        <brk id="1256" max="14" man="1"/>
        <brk id="1271" max="10" man="1"/>
        <brk id="1307" max="10" man="1"/>
        <brk id="1347" max="10" man="1"/>
        <brk id="1386" max="10" man="1"/>
        <brk id="1424" max="10" man="1"/>
        <brk id="1460" max="10" man="1"/>
        <brk id="1497" max="10" man="1"/>
        <brk id="1535" max="10" man="1"/>
        <brk id="1570" max="10" man="1"/>
        <brk id="1606" max="10" man="1"/>
        <brk id="1646" max="10" man="1"/>
        <brk id="1685" max="10" man="1"/>
        <brk id="1724" max="10" man="1"/>
        <brk id="1764" max="10" man="1"/>
        <brk id="1802" max="10" man="1"/>
        <brk id="1837" max="10" man="1"/>
        <brk id="1867" max="10" man="1"/>
        <brk id="1904" max="10" man="1"/>
        <brk id="1941" max="10" man="1"/>
        <brk id="1976" max="10" man="1"/>
        <brk id="2018" max="10" man="1"/>
        <brk id="2072" max="10" man="1"/>
      </rowBreaks>
      <colBreaks count="1" manualBreakCount="1">
        <brk id="12" max="183" man="1"/>
      </colBreaks>
      <pageMargins left="0" right="0" top="0.9055118110236221" bottom="0.19685039370078741" header="0" footer="0"/>
      <printOptions horizontalCentered="1"/>
      <pageSetup paperSize="8" scale="47" fitToHeight="0" orientation="landscape" r:id="rId2"/>
      <autoFilter ref="A7:J397"/>
    </customSheetView>
    <customSheetView guid="{67ADFAE6-A9AF-44D7-8539-93CD0F6B7849}" scale="50" showPageBreaks="1" outlineSymbols="0" zeroValues="0" fitToPage="1" printArea="1" showAutoFilter="1" view="pageBreakPreview" topLeftCell="A4">
      <pane xSplit="4" ySplit="7" topLeftCell="E187" activePane="bottomRight" state="frozen"/>
      <selection pane="bottomRight" activeCell="J172" sqref="J172"/>
      <rowBreaks count="27" manualBreakCount="27">
        <brk id="1035" max="18" man="1"/>
        <brk id="1085" max="18" man="1"/>
        <brk id="1142" max="18" man="1"/>
        <brk id="1213" max="18" man="1"/>
        <brk id="1268" max="14" man="1"/>
        <brk id="1283" max="10" man="1"/>
        <brk id="1319" max="10" man="1"/>
        <brk id="1359" max="10" man="1"/>
        <brk id="1398" max="10" man="1"/>
        <brk id="1436" max="10" man="1"/>
        <brk id="1472" max="10" man="1"/>
        <brk id="1509" max="10" man="1"/>
        <brk id="1547" max="10" man="1"/>
        <brk id="1582" max="10" man="1"/>
        <brk id="1618" max="10" man="1"/>
        <brk id="1658" max="10" man="1"/>
        <brk id="1697" max="10" man="1"/>
        <brk id="1736" max="10" man="1"/>
        <brk id="1776" max="10" man="1"/>
        <brk id="1814" max="10" man="1"/>
        <brk id="1849" max="10" man="1"/>
        <brk id="1879" max="10" man="1"/>
        <brk id="1916" max="10" man="1"/>
        <brk id="1953" max="10" man="1"/>
        <brk id="1988" max="10" man="1"/>
        <brk id="2030" max="10" man="1"/>
        <brk id="2084" max="10" man="1"/>
      </rowBreaks>
      <pageMargins left="0" right="0" top="0.47" bottom="0" header="0" footer="0"/>
      <printOptions horizontalCentered="1"/>
      <pageSetup paperSize="8" scale="47" fitToHeight="0" orientation="landscape" r:id="rId3"/>
      <autoFilter ref="A7:J397"/>
    </customSheetView>
    <customSheetView guid="{6E4A7295-8CE0-4D28-ABEF-D38EBAE7C204}" scale="50" showPageBreaks="1" outlineSymbols="0" zeroValues="0" fitToPage="1" printArea="1" showAutoFilter="1" view="pageBreakPreview" topLeftCell="A4">
      <pane xSplit="2" ySplit="5" topLeftCell="C153" activePane="bottomRight" state="frozen"/>
      <selection pane="bottomRight" activeCell="I159" sqref="I159"/>
      <rowBreaks count="29" manualBreakCount="29">
        <brk id="177" max="9" man="1"/>
        <brk id="215" max="9" man="1"/>
        <brk id="1035" max="18" man="1"/>
        <brk id="1085" max="18" man="1"/>
        <brk id="1142" max="18" man="1"/>
        <brk id="1213" max="18" man="1"/>
        <brk id="1268" max="14" man="1"/>
        <brk id="1283" max="10" man="1"/>
        <brk id="1319" max="10" man="1"/>
        <brk id="1359" max="10" man="1"/>
        <brk id="1398" max="10" man="1"/>
        <brk id="1436" max="10" man="1"/>
        <brk id="1472" max="10" man="1"/>
        <brk id="1509" max="10" man="1"/>
        <brk id="1547" max="10" man="1"/>
        <brk id="1582" max="10" man="1"/>
        <brk id="1618" max="10" man="1"/>
        <brk id="1658" max="10" man="1"/>
        <brk id="1697" max="10" man="1"/>
        <brk id="1736" max="10" man="1"/>
        <brk id="1776" max="10" man="1"/>
        <brk id="1814" max="10" man="1"/>
        <brk id="1849" max="10" man="1"/>
        <brk id="1879" max="10" man="1"/>
        <brk id="1916" max="10" man="1"/>
        <brk id="1953" max="10" man="1"/>
        <brk id="1988" max="10" man="1"/>
        <brk id="2030" max="10" man="1"/>
        <brk id="2084" max="10" man="1"/>
      </rowBreaks>
      <pageMargins left="0" right="0" top="0.47" bottom="0" header="0" footer="0"/>
      <printOptions horizontalCentered="1"/>
      <pageSetup paperSize="8" scale="47" fitToHeight="0" orientation="landscape" r:id="rId4"/>
      <autoFilter ref="A7:J397"/>
    </customSheetView>
    <customSheetView guid="{CCF533A2-322B-40E2-88B2-065E6D1D35B4}" scale="50" showPageBreaks="1" outlineSymbols="0" zeroValues="0" fitToPage="1" showAutoFilter="1" view="pageBreakPreview" topLeftCell="A5">
      <pane xSplit="2" ySplit="4" topLeftCell="C30" activePane="bottomRight" state="frozen"/>
      <selection pane="bottomRight" activeCell="I36" sqref="I36"/>
      <rowBreaks count="38" manualBreakCount="38">
        <brk id="20" max="16383" man="1"/>
        <brk id="30" max="16383" man="1"/>
        <brk id="38" max="16383" man="1"/>
        <brk id="63" max="16383" man="1"/>
        <brk id="96" max="16383" man="1"/>
        <brk id="143" max="16383" man="1"/>
        <brk id="161" max="16383" man="1"/>
        <brk id="169" max="16383" man="1"/>
        <brk id="184" max="16383" man="1"/>
        <brk id="201" max="16383" man="1"/>
        <brk id="218" max="16383" man="1"/>
        <brk id="1025" max="18" man="1"/>
        <brk id="1075" max="18" man="1"/>
        <brk id="1132" max="18" man="1"/>
        <brk id="1203" max="18" man="1"/>
        <brk id="1258" max="14" man="1"/>
        <brk id="1273" max="10" man="1"/>
        <brk id="1309" max="10" man="1"/>
        <brk id="1349" max="10" man="1"/>
        <brk id="1388" max="10" man="1"/>
        <brk id="1426" max="10" man="1"/>
        <brk id="1462" max="10" man="1"/>
        <brk id="1499" max="10" man="1"/>
        <brk id="1537" max="10" man="1"/>
        <brk id="1572" max="10" man="1"/>
        <brk id="1608" max="10" man="1"/>
        <brk id="1648" max="10" man="1"/>
        <brk id="1687" max="10" man="1"/>
        <brk id="1726" max="10" man="1"/>
        <brk id="1766" max="10" man="1"/>
        <brk id="1804" max="10" man="1"/>
        <brk id="1839" max="10" man="1"/>
        <brk id="1869" max="10" man="1"/>
        <brk id="1906" max="10" man="1"/>
        <brk id="1943" max="10" man="1"/>
        <brk id="1978" max="10" man="1"/>
        <brk id="2020" max="10" man="1"/>
        <brk id="2074" max="10" man="1"/>
      </rowBreaks>
      <colBreaks count="1" manualBreakCount="1">
        <brk id="12" max="183" man="1"/>
      </colBreaks>
      <pageMargins left="0" right="0" top="0.9055118110236221" bottom="0.19685039370078741" header="0" footer="0"/>
      <printOptions horizontalCentered="1"/>
      <pageSetup paperSize="8" scale="47" fitToHeight="0" orientation="landscape" r:id="rId5"/>
      <autoFilter ref="A7:J397"/>
    </customSheetView>
    <customSheetView guid="{A0A3CD9B-2436-40D7-91DB-589A95FBBF00}" scale="50" showPageBreaks="1" outlineSymbols="0" zeroValues="0" fitToPage="1" printArea="1" showAutoFilter="1" view="pageBreakPreview">
      <pane xSplit="2" ySplit="7" topLeftCell="C203" activePane="bottomRight" state="frozen"/>
      <selection pane="bottomRight" activeCell="J213" sqref="J213:J220"/>
      <rowBreaks count="28" manualBreakCount="28">
        <brk id="197" min="1" max="9" man="1"/>
        <brk id="1020" max="18" man="1"/>
        <brk id="1070" max="18" man="1"/>
        <brk id="1127" max="18" man="1"/>
        <brk id="1198" max="18" man="1"/>
        <brk id="1253" max="14" man="1"/>
        <brk id="1268" max="10" man="1"/>
        <brk id="1304" max="10" man="1"/>
        <brk id="1344" max="10" man="1"/>
        <brk id="1383" max="10" man="1"/>
        <brk id="1421" max="10" man="1"/>
        <brk id="1457" max="10" man="1"/>
        <brk id="1494" max="10" man="1"/>
        <brk id="1532" max="10" man="1"/>
        <brk id="1567" max="10" man="1"/>
        <brk id="1603" max="10" man="1"/>
        <brk id="1643" max="10" man="1"/>
        <brk id="1682" max="10" man="1"/>
        <brk id="1721" max="10" man="1"/>
        <brk id="1761" max="10" man="1"/>
        <brk id="1799" max="10" man="1"/>
        <brk id="1834" max="10" man="1"/>
        <brk id="1864" max="10" man="1"/>
        <brk id="1901" max="10" man="1"/>
        <brk id="1938" max="10" man="1"/>
        <brk id="1973" max="10" man="1"/>
        <brk id="2015" max="10" man="1"/>
        <brk id="2069" max="10" man="1"/>
      </rowBreaks>
      <pageMargins left="0" right="0" top="0.9055118110236221" bottom="0" header="0" footer="0"/>
      <printOptions horizontalCentered="1"/>
      <pageSetup paperSize="8" scale="47" fitToHeight="0" orientation="landscape" r:id="rId6"/>
      <autoFilter ref="A7:J427"/>
    </customSheetView>
    <customSheetView guid="{0CCCFAED-79CE-4449-BC23-D60C794B65C2}" scale="50" showPageBreaks="1" outlineSymbols="0" zeroValues="0" fitToPage="1" printArea="1" showAutoFilter="1" topLeftCell="A5">
      <pane xSplit="2" ySplit="4" topLeftCell="AU9" activePane="bottomRight" state="frozen"/>
      <selection pane="bottomRight" activeCell="A190" sqref="A190"/>
      <rowBreaks count="32" manualBreakCount="32">
        <brk id="68" max="9" man="1"/>
        <brk id="122" max="9" man="1"/>
        <brk id="146" max="9" man="1"/>
        <brk id="168"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4" fitToHeight="0" orientation="landscape" horizontalDpi="4294967293" r:id="rId7"/>
      <autoFilter ref="A7:J411"/>
    </customSheetView>
    <customSheetView guid="{99950613-28E7-4EC2-B918-559A2757B0A9}" scale="50" showPageBreaks="1" outlineSymbols="0" zeroValues="0" fitToPage="1" printArea="1" showAutoFilter="1" view="pageBreakPreview" topLeftCell="A5">
      <pane xSplit="2" ySplit="10" topLeftCell="C189" activePane="bottomRight" state="frozen"/>
      <selection pane="bottomRight"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21" bottom="0" header="0" footer="0"/>
      <printOptions horizontalCentered="1"/>
      <pageSetup paperSize="8" scale="47" fitToHeight="0" orientation="landscape" r:id="rId8"/>
      <autoFilter ref="A7:J415"/>
    </customSheetView>
    <customSheetView guid="{D95852A1-B0FC-4AC5-B62B-5CCBE05B0D15}" scale="50" showPageBreaks="1" outlineSymbols="0" zeroValues="0" fitToPage="1" showAutoFilter="1" view="pageBreakPreview" topLeftCell="A5">
      <pane xSplit="4" ySplit="4" topLeftCell="E162" activePane="bottomRight" state="frozen"/>
      <selection pane="bottomRight" activeCell="I169" sqref="I169"/>
      <rowBreaks count="29" manualBreakCount="29">
        <brk id="24" max="11" man="1"/>
        <brk id="33" max="11" man="1"/>
        <brk id="215" max="18" man="1"/>
        <brk id="265" max="18" man="1"/>
        <brk id="322" max="18" man="1"/>
        <brk id="393" max="18" man="1"/>
        <brk id="448" max="14" man="1"/>
        <brk id="463" max="10" man="1"/>
        <brk id="499" max="10" man="1"/>
        <brk id="539" max="10" man="1"/>
        <brk id="578" max="10" man="1"/>
        <brk id="616" max="10" man="1"/>
        <brk id="652" max="10" man="1"/>
        <brk id="689" max="10" man="1"/>
        <brk id="727" max="10" man="1"/>
        <brk id="762" max="10" man="1"/>
        <brk id="798" max="10" man="1"/>
        <brk id="838" max="10" man="1"/>
        <brk id="877" max="10" man="1"/>
        <brk id="916" max="10" man="1"/>
        <brk id="956" max="10" man="1"/>
        <brk id="994" max="10" man="1"/>
        <brk id="1029" max="10" man="1"/>
        <brk id="1059" max="10" man="1"/>
        <brk id="1096" max="10" man="1"/>
        <brk id="1133" max="10" man="1"/>
        <brk id="1168" max="10" man="1"/>
        <brk id="1210" max="10" man="1"/>
        <brk id="1264" max="10" man="1"/>
      </rowBreaks>
      <pageMargins left="0" right="0" top="0.9055118110236221" bottom="0" header="0" footer="0"/>
      <printOptions horizontalCentered="1"/>
      <pageSetup paperSize="9" scale="28" fitToHeight="0" orientation="landscape" r:id="rId9"/>
      <autoFilter ref="A7:J397"/>
    </customSheetView>
    <customSheetView guid="{72C0943B-A5D5-4B80-AD54-166C5CDC74DE}" scale="40" showPageBreaks="1" outlineSymbols="0" zeroValues="0" fitToPage="1" printArea="1" showAutoFilter="1" view="pageBreakPreview" topLeftCell="A5">
      <pane xSplit="4" ySplit="10" topLeftCell="E135" activePane="bottomRight" state="frozen"/>
      <selection pane="bottomRight"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r:id="rId10"/>
      <autoFilter ref="A3:M1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customSheetView>
    <customSheetView guid="{649E5CE3-4976-49D9-83DA-4E57FFC714BF}" scale="50" showPageBreaks="1" outlineSymbols="0" zeroValues="0" fitToPage="1" printArea="1" showAutoFilter="1" hiddenColumns="1" view="pageBreakPreview" topLeftCell="A6">
      <pane xSplit="2" ySplit="2" topLeftCell="C155" activePane="bottomRight" state="frozen"/>
      <selection pane="bottomRight"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21" bottom="0" header="0" footer="0"/>
      <printOptions horizontalCentered="1"/>
      <pageSetup paperSize="8" scale="43" fitToHeight="0" orientation="landscape" r:id="rId11"/>
      <autoFilter ref="A7:L386"/>
    </customSheetView>
    <customSheetView guid="{5EB1B5BB-79BE-4318-9140-3FA31802D519}" scale="40" showPageBreaks="1" outlineSymbols="0" zeroValues="0" fitToPage="1" printArea="1" showAutoFilter="1" view="pageBreakPreview" topLeftCell="A4">
      <pane xSplit="4" ySplit="7" topLeftCell="K166" activePane="bottomRight" state="frozen"/>
      <selection pane="bottomRight"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9" fitToHeight="0" orientation="landscape" r:id="rId12"/>
      <autoFilter ref="A7:K386"/>
    </customSheetView>
    <customSheetView guid="{5FB953A5-71FF-4056-AF98-C9D06FF0EDF3}" scale="35" showPageBreaks="1" outlineSymbols="0" zeroValues="0" fitToPage="1" printArea="1" showAutoFilter="1" hiddenColumns="1" view="pageBreakPreview" topLeftCell="A5">
      <pane xSplit="4" ySplit="4" topLeftCell="F9" activePane="bottomRight" state="frozen"/>
      <selection pane="bottomRight"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13"/>
      <autoFilter ref="A7:P398"/>
    </customSheetView>
    <customSheetView guid="{9FA29541-62F4-4CED-BF33-19F6BA57578F}" scale="40" showPageBreaks="1" outlineSymbols="0" zeroValues="0" printArea="1" showAutoFilter="1" hiddenColumns="1" view="pageBreakPreview" topLeftCell="A4">
      <pane xSplit="4" ySplit="4" topLeftCell="K167" activePane="bottomRight" state="frozen"/>
      <selection pane="bottomRight" activeCell="P172" sqref="P172:P175"/>
      <rowBreaks count="2" manualBreakCount="2">
        <brk id="77" max="15" man="1"/>
        <brk id="171" max="15" man="1"/>
      </rowBreaks>
      <pageMargins left="0" right="0" top="0.9055118110236221" bottom="0" header="0" footer="0"/>
      <printOptions horizontalCentered="1"/>
      <pageSetup paperSize="8" scale="45" fitToHeight="9" orientation="landscape" r:id="rId14"/>
      <autoFilter ref="A7:P401"/>
    </customSheetView>
    <customSheetView guid="{998B8119-4FF3-4A16-838D-539C6AE34D55}" scale="40" showPageBreaks="1" outlineSymbols="0" zeroValues="0" fitToPage="1" printArea="1" showAutoFilter="1" hiddenRows="1" hiddenColumns="1" view="pageBreakPreview" topLeftCell="A4">
      <pane xSplit="4" ySplit="7" topLeftCell="F163" activePane="bottomRight" state="frozen"/>
      <selection pane="bottomRight"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27" fitToHeight="0" orientation="landscape" r:id="rId15"/>
      <autoFilter ref="A7:P401"/>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16"/>
      <autoFilter ref="A7:P393"/>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7"/>
      <autoFilter ref="A9:S1185"/>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8"/>
      <autoFilter ref="A9:S1185"/>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9"/>
      <autoFilter ref="A9:T116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20"/>
      <autoFilter ref="A9:T1142"/>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21"/>
      <autoFilter ref="B1:T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22"/>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23"/>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24"/>
      <headerFooter alignWithMargins="0"/>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25"/>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26"/>
      <autoFilter ref="A9:V1172"/>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27"/>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28"/>
      <autoFilter ref="A9:S1185"/>
    </customSheetView>
    <customSheetView guid="{7B245AB0-C2AF-4822-BFC4-2399F85856C1}" scale="40" showPageBreaks="1" outlineSymbols="0" zeroValues="0" fitToPage="1" printArea="1" showAutoFilter="1" hiddenColumns="1" view="pageBreakPreview" topLeftCell="A4">
      <pane xSplit="4" ySplit="7" topLeftCell="F182" activePane="bottomRight" state="frozen"/>
      <selection pane="bottomRight"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8" fitToHeight="0" orientation="landscape" r:id="rId29"/>
      <autoFilter ref="A7:P404"/>
    </customSheetView>
    <customSheetView guid="{3EEA7E1A-5F2B-4408-A34C-1F0223B5B245}" scale="50" showPageBreaks="1" outlineSymbols="0" zeroValues="0" fitToPage="1" showAutoFilter="1" view="pageBreakPreview" topLeftCell="A5">
      <pane xSplit="4" ySplit="10" topLeftCell="J30" activePane="bottomRight" state="frozen"/>
      <selection pane="bottomRight" activeCell="J31" sqref="J31:J37"/>
      <rowBreaks count="30" manualBreakCount="30">
        <brk id="28" max="15" man="1"/>
        <brk id="40" max="15" man="1"/>
        <brk id="188" max="18" man="1"/>
        <brk id="1011" max="18" man="1"/>
        <brk id="1061" max="18" man="1"/>
        <brk id="1118" max="18" man="1"/>
        <brk id="1189" max="18" man="1"/>
        <brk id="1244" max="14" man="1"/>
        <brk id="1259" max="10" man="1"/>
        <brk id="1295" max="10" man="1"/>
        <brk id="1335" max="10" man="1"/>
        <brk id="1374" max="10" man="1"/>
        <brk id="1412" max="10" man="1"/>
        <brk id="1448" max="10" man="1"/>
        <brk id="1485" max="10" man="1"/>
        <brk id="1523" max="10" man="1"/>
        <brk id="1558" max="10" man="1"/>
        <brk id="1594" max="10" man="1"/>
        <brk id="1634" max="10" man="1"/>
        <brk id="1673" max="10" man="1"/>
        <brk id="1712" max="10" man="1"/>
        <brk id="1752" max="10" man="1"/>
        <brk id="1790" max="10" man="1"/>
        <brk id="1825" max="10" man="1"/>
        <brk id="1855" max="10" man="1"/>
        <brk id="1892" max="10" man="1"/>
        <brk id="1929" max="10" man="1"/>
        <brk id="1964" max="10" man="1"/>
        <brk id="2006" max="10" man="1"/>
        <brk id="2060" max="10" man="1"/>
      </rowBreaks>
      <pageMargins left="0" right="0" top="0.67" bottom="0" header="0" footer="0"/>
      <printOptions horizontalCentered="1"/>
      <pageSetup paperSize="8" scale="47" fitToHeight="0" orientation="landscape" horizontalDpi="4294967293" r:id="rId30"/>
      <autoFilter ref="A7:J397"/>
    </customSheetView>
    <customSheetView guid="{CA384592-0CFD-4322-A4EB-34EC04693944}" scale="37" showPageBreaks="1" outlineSymbols="0" zeroValues="0" fitToPage="1" printArea="1" showAutoFilter="1" hiddenColumns="1" view="pageBreakPreview">
      <pane xSplit="2" ySplit="7" topLeftCell="C8" activePane="bottomRight" state="frozen"/>
      <selection pane="bottomRight" activeCell="E8" sqref="E8"/>
      <rowBreaks count="38" manualBreakCount="38">
        <brk id="21" max="9" man="1"/>
        <brk id="29" max="9" man="1"/>
        <brk id="40" max="9" man="1"/>
        <brk id="55" max="9" man="1"/>
        <brk id="63" max="9" man="1"/>
        <brk id="81" max="9" man="1"/>
        <brk id="111" max="9" man="1"/>
        <brk id="153" max="9" man="1"/>
        <brk id="176" max="9" man="1"/>
        <brk id="185" max="9" man="1"/>
        <brk id="209" max="9"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21" bottom="0" header="0" footer="0"/>
      <printOptions horizontalCentered="1"/>
      <pageSetup paperSize="8" scale="47" fitToHeight="0" orientation="landscape" r:id="rId31"/>
      <autoFilter ref="A7:J397"/>
    </customSheetView>
    <customSheetView guid="{13BE7114-35DF-4699-8779-61985C68F6C3}" scale="59" showPageBreaks="1" outlineSymbols="0" zeroValues="0" fitToPage="1" printArea="1" showAutoFilter="1" view="pageBreakPreview" topLeftCell="A4">
      <pane xSplit="2" ySplit="5" topLeftCell="D38" activePane="bottomRight" state="frozen"/>
      <selection pane="bottomRight" activeCell="B43" sqref="B43"/>
      <rowBreaks count="32" manualBreakCount="32">
        <brk id="22" max="9" man="1"/>
        <brk id="28" max="9" man="1"/>
        <brk id="61" max="9" man="1"/>
        <brk id="115" max="9" man="1"/>
        <brk id="172" max="9" man="1"/>
        <brk id="997" max="18" man="1"/>
        <brk id="1047" max="18" man="1"/>
        <brk id="1104" max="18" man="1"/>
        <brk id="1175" max="18" man="1"/>
        <brk id="1230" max="14" man="1"/>
        <brk id="1245" max="10" man="1"/>
        <brk id="1281" max="10" man="1"/>
        <brk id="1321" max="10" man="1"/>
        <brk id="1360" max="10" man="1"/>
        <brk id="1398" max="10" man="1"/>
        <brk id="1434" max="10" man="1"/>
        <brk id="1471" max="10" man="1"/>
        <brk id="1509" max="10" man="1"/>
        <brk id="1544" max="10" man="1"/>
        <brk id="1580" max="10" man="1"/>
        <brk id="1620" max="10" man="1"/>
        <brk id="1659" max="10" man="1"/>
        <brk id="1698" max="10" man="1"/>
        <brk id="1738" max="10" man="1"/>
        <brk id="1776" max="10" man="1"/>
        <brk id="1811" max="10" man="1"/>
        <brk id="1841" max="10" man="1"/>
        <brk id="1878" max="10" man="1"/>
        <brk id="1915" max="10" man="1"/>
        <brk id="1950" max="10" man="1"/>
        <brk id="1992" max="10" man="1"/>
        <brk id="2046" max="10" man="1"/>
      </rowBreaks>
      <colBreaks count="1" manualBreakCount="1">
        <brk id="12" max="183" man="1"/>
      </colBreaks>
      <pageMargins left="0" right="0" top="0.9055118110236221" bottom="0" header="0" footer="0"/>
      <printOptions horizontalCentered="1"/>
      <pageSetup paperSize="8" scale="46" fitToHeight="0" orientation="landscape" horizontalDpi="4294967293" r:id="rId32"/>
      <autoFilter ref="A7:J397"/>
    </customSheetView>
    <customSheetView guid="{45DE1976-7F07-4EB4-8A9C-FB72D060BEFA}" scale="55" showPageBreaks="1" outlineSymbols="0" zeroValues="0" fitToPage="1" printArea="1" showAutoFilter="1" view="pageBreakPreview">
      <selection activeCell="F13" sqref="F13"/>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21" bottom="0" header="0" footer="0"/>
      <printOptions horizontalCentered="1"/>
      <pageSetup paperSize="8" scale="47" fitToHeight="0" orientation="landscape" r:id="rId33"/>
      <autoFilter ref="A7:J397"/>
    </customSheetView>
  </customSheetViews>
  <mergeCells count="83">
    <mergeCell ref="B21:B25"/>
    <mergeCell ref="A15:A20"/>
    <mergeCell ref="C21:C23"/>
    <mergeCell ref="J108:J113"/>
    <mergeCell ref="J114:J119"/>
    <mergeCell ref="J51:J56"/>
    <mergeCell ref="J45:J50"/>
    <mergeCell ref="J57:J62"/>
    <mergeCell ref="J64:J71"/>
    <mergeCell ref="J102:J107"/>
    <mergeCell ref="J72:J77"/>
    <mergeCell ref="J84:J89"/>
    <mergeCell ref="J15:J20"/>
    <mergeCell ref="I64:I66"/>
    <mergeCell ref="B64:B66"/>
    <mergeCell ref="I21:I23"/>
    <mergeCell ref="J191:J196"/>
    <mergeCell ref="J126:J131"/>
    <mergeCell ref="E31:E32"/>
    <mergeCell ref="G183:G185"/>
    <mergeCell ref="H183:H185"/>
    <mergeCell ref="G64:G66"/>
    <mergeCell ref="H64:H66"/>
    <mergeCell ref="E64:E66"/>
    <mergeCell ref="F64:F66"/>
    <mergeCell ref="J120:J125"/>
    <mergeCell ref="F31:F32"/>
    <mergeCell ref="J39:J44"/>
    <mergeCell ref="J31:J37"/>
    <mergeCell ref="G31:G32"/>
    <mergeCell ref="H31:H32"/>
    <mergeCell ref="I31:I32"/>
    <mergeCell ref="A3:J3"/>
    <mergeCell ref="G6:H6"/>
    <mergeCell ref="A9:A14"/>
    <mergeCell ref="A5:A7"/>
    <mergeCell ref="E6:F6"/>
    <mergeCell ref="D6:D7"/>
    <mergeCell ref="C5:D5"/>
    <mergeCell ref="C6:C7"/>
    <mergeCell ref="B5:B7"/>
    <mergeCell ref="I5:I7"/>
    <mergeCell ref="J5:J7"/>
    <mergeCell ref="E5:H5"/>
    <mergeCell ref="J9:J14"/>
    <mergeCell ref="A183:A185"/>
    <mergeCell ref="C183:C185"/>
    <mergeCell ref="J21:J30"/>
    <mergeCell ref="D21:D23"/>
    <mergeCell ref="A144:A151"/>
    <mergeCell ref="E21:E23"/>
    <mergeCell ref="A21:A22"/>
    <mergeCell ref="B31:B32"/>
    <mergeCell ref="A31:A32"/>
    <mergeCell ref="C31:C32"/>
    <mergeCell ref="J153:J158"/>
    <mergeCell ref="D31:D32"/>
    <mergeCell ref="A64:A66"/>
    <mergeCell ref="H21:H23"/>
    <mergeCell ref="F21:F23"/>
    <mergeCell ref="G21:G23"/>
    <mergeCell ref="F144:F146"/>
    <mergeCell ref="H144:H146"/>
    <mergeCell ref="G144:G146"/>
    <mergeCell ref="I144:I146"/>
    <mergeCell ref="J90:J95"/>
    <mergeCell ref="J96:J101"/>
    <mergeCell ref="J144:J151"/>
    <mergeCell ref="J159:J164"/>
    <mergeCell ref="J176:J180"/>
    <mergeCell ref="B183:B185"/>
    <mergeCell ref="I183:I185"/>
    <mergeCell ref="D183:D185"/>
    <mergeCell ref="E183:E185"/>
    <mergeCell ref="F183:F185"/>
    <mergeCell ref="J183:J190"/>
    <mergeCell ref="J166:J171"/>
    <mergeCell ref="C64:C66"/>
    <mergeCell ref="B144:B146"/>
    <mergeCell ref="C144:C146"/>
    <mergeCell ref="D144:D146"/>
    <mergeCell ref="E144:E146"/>
    <mergeCell ref="D64:D66"/>
  </mergeCells>
  <phoneticPr fontId="4" type="noConversion"/>
  <printOptions horizontalCentered="1"/>
  <pageMargins left="0" right="0" top="0.47" bottom="0" header="0" footer="0"/>
  <pageSetup paperSize="8" scale="46" fitToHeight="0" orientation="landscape" r:id="rId34"/>
  <rowBreaks count="28" manualBreakCount="28">
    <brk id="12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customSheetViews>
    <customSheetView guid="{6068C3FF-17AA-48A5-A88B-2523CBAC39AE}">
      <pageMargins left="0.7" right="0.7" top="0.75" bottom="0.75" header="0.3" footer="0.3"/>
    </customSheetView>
    <customSheetView guid="{BEA0FDBA-BB07-4C19-8BBD-5E57EE395C09}">
      <pageMargins left="0.7" right="0.7" top="0.75" bottom="0.75" header="0.3" footer="0.3"/>
    </customSheetView>
    <customSheetView guid="{67ADFAE6-A9AF-44D7-8539-93CD0F6B7849}">
      <pageMargins left="0.7" right="0.7" top="0.75" bottom="0.75" header="0.3" footer="0.3"/>
    </customSheetView>
    <customSheetView guid="{6E4A7295-8CE0-4D28-ABEF-D38EBAE7C204}">
      <pageMargins left="0.7" right="0.7" top="0.75" bottom="0.75" header="0.3" footer="0.3"/>
    </customSheetView>
    <customSheetView guid="{CCF533A2-322B-40E2-88B2-065E6D1D35B4}">
      <pageMargins left="0.7" right="0.7" top="0.75" bottom="0.75" header="0.3" footer="0.3"/>
    </customSheetView>
    <customSheetView guid="{A0A3CD9B-2436-40D7-91DB-589A95FBBF00}">
      <pageMargins left="0.7" right="0.7" top="0.75" bottom="0.75" header="0.3" footer="0.3"/>
    </customSheetView>
    <customSheetView guid="{3EEA7E1A-5F2B-4408-A34C-1F0223B5B245}">
      <pageMargins left="0.7" right="0.7" top="0.75" bottom="0.75" header="0.3" footer="0.3"/>
    </customSheetView>
    <customSheetView guid="{CA384592-0CFD-4322-A4EB-34EC04693944}">
      <pageMargins left="0.7" right="0.7" top="0.75" bottom="0.75" header="0.3" footer="0.3"/>
    </customSheetView>
    <customSheetView guid="{13BE7114-35DF-4699-8779-61985C68F6C3}">
      <pageMargins left="0.7" right="0.7" top="0.75" bottom="0.75" header="0.3" footer="0.3"/>
    </customSheetView>
    <customSheetView guid="{45DE1976-7F07-4EB4-8A9C-FB72D060BEFA}">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на 31.01.2021</vt:lpstr>
      <vt:lpstr>Лист1</vt:lpstr>
      <vt:lpstr>'на 31.01.2021'!Заголовки_для_печати</vt:lpstr>
      <vt:lpstr>'на 31.01.2021'!Область_печати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Фесик Светлана Викторовна</cp:lastModifiedBy>
  <cp:lastPrinted>2021-01-19T10:58:10Z</cp:lastPrinted>
  <dcterms:created xsi:type="dcterms:W3CDTF">2011-12-13T05:34:09Z</dcterms:created>
  <dcterms:modified xsi:type="dcterms:W3CDTF">2021-02-10T09:34:30Z</dcterms:modified>
</cp:coreProperties>
</file>